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S01\Profile$\dswider\Documents\1-MOJE DOKUMENTY\1-Programy i procedury\2-Stabilne_Zatrudnienie\6A-KONKURS_STAZE_1-2019\4-komunikaty\"/>
    </mc:Choice>
  </mc:AlternateContent>
  <xr:revisionPtr revIDLastSave="0" documentId="13_ncr:1_{3B6A80F1-5659-42CD-85B6-7809D389A623}" xr6:coauthVersionLast="36" xr6:coauthVersionMax="36" xr10:uidLastSave="{00000000-0000-0000-0000-000000000000}"/>
  <bookViews>
    <workbookView xWindow="0" yWindow="0" windowWidth="38400" windowHeight="17625" firstSheet="1" activeTab="1" xr2:uid="{EE85BDB5-C371-41EA-8603-62A4A2E82895}"/>
  </bookViews>
  <sheets>
    <sheet name="Pakiet 1" sheetId="4" state="hidden" r:id="rId1"/>
    <sheet name="Pakiet 1 Tabela przestawna" sheetId="25" r:id="rId2"/>
    <sheet name="Pakiet 2" sheetId="13" state="hidden" r:id="rId3"/>
    <sheet name="Pakiet 2 Tabela przestawna" sheetId="26" r:id="rId4"/>
    <sheet name="Pakiet 3" sheetId="14" state="hidden" r:id="rId5"/>
    <sheet name="Pakiet 3 Tabela przestawna" sheetId="29" r:id="rId6"/>
    <sheet name="Pakiet 4" sheetId="15" state="hidden" r:id="rId7"/>
    <sheet name="Pakiet 4 Tabela przestawna" sheetId="31" r:id="rId8"/>
  </sheets>
  <definedNames>
    <definedName name="_xlnm._FilterDatabase" localSheetId="0" hidden="1">'Pakiet 1'!$A$3:$I$61</definedName>
    <definedName name="_xlnm._FilterDatabase" localSheetId="2" hidden="1">'Pakiet 2'!$A$3:$H$54</definedName>
    <definedName name="_xlnm._FilterDatabase" localSheetId="4" hidden="1">'Pakiet 3'!$A$3:$H$89</definedName>
    <definedName name="_xlnm._FilterDatabase" localSheetId="6" hidden="1">'Pakiet 4'!$A$3:$H$79</definedName>
    <definedName name="_xlnm.Print_Titles" localSheetId="0">'Pakiet 1'!$3:$3</definedName>
    <definedName name="_xlnm.Print_Titles" localSheetId="1">'Pakiet 1 Tabela przestawna'!$10:$10</definedName>
    <definedName name="_xlnm.Print_Titles" localSheetId="2">'Pakiet 2'!$3:$3</definedName>
    <definedName name="_xlnm.Print_Titles" localSheetId="4">'Pakiet 3'!$3:$3</definedName>
    <definedName name="_xlnm.Print_Titles" localSheetId="5">'Pakiet 3 Tabela przestawna'!$9:$9</definedName>
    <definedName name="_xlnm.Print_Titles" localSheetId="6">'Pakiet 4'!$3:$3</definedName>
  </definedNames>
  <calcPr calcId="191029"/>
  <pivotCaches>
    <pivotCache cacheId="0" r:id="rId9"/>
    <pivotCache cacheId="1" r:id="rId10"/>
    <pivotCache cacheId="2" r:id="rId11"/>
    <pivotCache cacheId="3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8" i="15" l="1"/>
  <c r="C77" i="15"/>
  <c r="C76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50" i="15"/>
  <c r="C49" i="15"/>
  <c r="C46" i="15"/>
  <c r="C47" i="15"/>
  <c r="C48" i="15"/>
  <c r="C45" i="15"/>
  <c r="C44" i="15"/>
  <c r="C43" i="15"/>
  <c r="C38" i="15"/>
  <c r="C39" i="15"/>
  <c r="C40" i="15"/>
  <c r="C41" i="15"/>
  <c r="C42" i="15"/>
  <c r="C37" i="15"/>
  <c r="C31" i="15"/>
  <c r="C32" i="15"/>
  <c r="C33" i="15"/>
  <c r="C34" i="15"/>
  <c r="C35" i="15"/>
  <c r="C36" i="15"/>
  <c r="C30" i="15"/>
  <c r="C28" i="15"/>
  <c r="C29" i="15"/>
  <c r="C27" i="15"/>
  <c r="C19" i="15"/>
  <c r="C20" i="15"/>
  <c r="C21" i="15"/>
  <c r="C22" i="15"/>
  <c r="C23" i="15"/>
  <c r="C24" i="15"/>
  <c r="C25" i="15"/>
  <c r="C26" i="15"/>
  <c r="C18" i="15"/>
  <c r="C17" i="15"/>
  <c r="C16" i="15"/>
  <c r="C13" i="15"/>
  <c r="C14" i="15"/>
  <c r="C15" i="15"/>
  <c r="C12" i="15"/>
  <c r="C11" i="15"/>
  <c r="C10" i="15"/>
  <c r="C9" i="15"/>
  <c r="C5" i="15"/>
  <c r="C6" i="15"/>
  <c r="C7" i="15"/>
  <c r="C8" i="15"/>
  <c r="C4" i="15"/>
  <c r="C88" i="14"/>
  <c r="C87" i="14"/>
  <c r="C86" i="14"/>
  <c r="C85" i="14"/>
  <c r="C84" i="14"/>
  <c r="C81" i="14"/>
  <c r="C82" i="14"/>
  <c r="C83" i="14"/>
  <c r="C80" i="14"/>
  <c r="C79" i="14"/>
  <c r="C78" i="14"/>
  <c r="C72" i="14"/>
  <c r="C73" i="14"/>
  <c r="C74" i="14"/>
  <c r="C75" i="14"/>
  <c r="C76" i="14"/>
  <c r="C77" i="14"/>
  <c r="C71" i="14"/>
  <c r="C67" i="14"/>
  <c r="C68" i="14"/>
  <c r="C69" i="14"/>
  <c r="C70" i="14"/>
  <c r="C66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53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39" i="14"/>
  <c r="C34" i="14"/>
  <c r="C35" i="14"/>
  <c r="C36" i="14"/>
  <c r="C37" i="14"/>
  <c r="C38" i="14"/>
  <c r="C33" i="14"/>
  <c r="C23" i="14"/>
  <c r="C24" i="14"/>
  <c r="C25" i="14"/>
  <c r="C26" i="14"/>
  <c r="C27" i="14"/>
  <c r="C28" i="14"/>
  <c r="C29" i="14"/>
  <c r="C30" i="14"/>
  <c r="C31" i="14"/>
  <c r="C32" i="14"/>
  <c r="C22" i="14"/>
  <c r="C20" i="14"/>
  <c r="C21" i="14"/>
  <c r="C19" i="14"/>
  <c r="C14" i="14"/>
  <c r="C15" i="14"/>
  <c r="C16" i="14"/>
  <c r="C17" i="14"/>
  <c r="C18" i="14"/>
  <c r="C13" i="14"/>
  <c r="C5" i="14"/>
  <c r="C6" i="14"/>
  <c r="C7" i="14"/>
  <c r="C8" i="14"/>
  <c r="C9" i="14"/>
  <c r="C10" i="14"/>
  <c r="C11" i="14"/>
  <c r="C12" i="14"/>
  <c r="C4" i="14"/>
  <c r="C27" i="4"/>
  <c r="C53" i="13"/>
  <c r="C52" i="13"/>
  <c r="C51" i="13"/>
  <c r="C50" i="13"/>
  <c r="C49" i="13"/>
  <c r="C48" i="13"/>
  <c r="C46" i="13"/>
  <c r="C47" i="13"/>
  <c r="C45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" i="13"/>
  <c r="C60" i="4" l="1"/>
  <c r="C57" i="4"/>
  <c r="C58" i="4"/>
  <c r="C59" i="4"/>
  <c r="C56" i="4"/>
  <c r="C53" i="4"/>
  <c r="C54" i="4"/>
  <c r="C55" i="4"/>
  <c r="C52" i="4"/>
  <c r="C47" i="4"/>
  <c r="C48" i="4"/>
  <c r="C49" i="4"/>
  <c r="C50" i="4"/>
  <c r="C51" i="4"/>
  <c r="C46" i="4"/>
  <c r="C45" i="4"/>
  <c r="C44" i="4"/>
  <c r="C43" i="4"/>
  <c r="C42" i="4"/>
  <c r="C41" i="4"/>
  <c r="C40" i="4"/>
  <c r="C30" i="4"/>
  <c r="C31" i="4"/>
  <c r="C32" i="4"/>
  <c r="C33" i="4"/>
  <c r="C34" i="4"/>
  <c r="C35" i="4"/>
  <c r="C36" i="4"/>
  <c r="C37" i="4"/>
  <c r="C38" i="4"/>
  <c r="C39" i="4"/>
  <c r="C29" i="4"/>
  <c r="C28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4" i="4"/>
  <c r="G89" i="14"/>
  <c r="H71" i="14"/>
  <c r="G79" i="15"/>
  <c r="H50" i="15"/>
  <c r="H45" i="15"/>
  <c r="H43" i="15"/>
  <c r="H37" i="15"/>
  <c r="H30" i="15"/>
  <c r="H27" i="15"/>
  <c r="H18" i="15"/>
  <c r="H16" i="15"/>
  <c r="H12" i="15"/>
  <c r="H9" i="15"/>
  <c r="H4" i="15"/>
  <c r="H87" i="14"/>
  <c r="H80" i="14"/>
  <c r="H66" i="14"/>
  <c r="H53" i="14"/>
  <c r="H39" i="14"/>
  <c r="H33" i="14"/>
  <c r="H22" i="14"/>
  <c r="H19" i="14"/>
  <c r="H13" i="14"/>
  <c r="H4" i="14"/>
  <c r="G54" i="13"/>
  <c r="H50" i="13"/>
  <c r="H45" i="13"/>
  <c r="H4" i="13"/>
  <c r="H89" i="14" l="1"/>
  <c r="H80" i="15"/>
  <c r="H79" i="15"/>
  <c r="H54" i="13"/>
  <c r="H61" i="4"/>
  <c r="I4" i="4" l="1"/>
  <c r="I29" i="4"/>
  <c r="I41" i="4"/>
  <c r="I46" i="4"/>
  <c r="I52" i="4"/>
  <c r="I56" i="4"/>
  <c r="I61" i="4" l="1"/>
</calcChain>
</file>

<file path=xl/sharedStrings.xml><?xml version="1.0" encoding="utf-8"?>
<sst xmlns="http://schemas.openxmlformats.org/spreadsheetml/2006/main" count="1880" uniqueCount="577">
  <si>
    <t>Lp.</t>
  </si>
  <si>
    <t>Nazwa organu administracji rządowej</t>
  </si>
  <si>
    <t>Łączna liczba zadeklarowanych miejsc stażowych</t>
  </si>
  <si>
    <t>DOLNOŚLĄSKI URZĄD WOJEWÓDZKI</t>
  </si>
  <si>
    <t>ŁÓDZKI URZĄD WOJEWÓDZKI</t>
  </si>
  <si>
    <t>POMORSKI URZĄD WOJEWÓDZKI</t>
  </si>
  <si>
    <t>ŚLĄSKI URZĄD WOJEWÓDZKI</t>
  </si>
  <si>
    <t>GŁÓWNY URZĄD STATYSTYCZNY</t>
  </si>
  <si>
    <t>KANCELARIA PREZESA RADY MINISTRÓW</t>
  </si>
  <si>
    <r>
      <t>POWIATOWY INSPEKTORAT NADZORU BUDOWLANEGO</t>
    </r>
    <r>
      <rPr>
        <sz val="12"/>
        <color theme="1"/>
        <rFont val="Calibri"/>
        <family val="2"/>
        <charset val="238"/>
        <scheme val="minor"/>
      </rPr>
      <t xml:space="preserve"> W </t>
    </r>
    <r>
      <rPr>
        <sz val="11"/>
        <color theme="1"/>
        <rFont val="Calibri"/>
        <family val="2"/>
        <charset val="238"/>
        <scheme val="minor"/>
      </rPr>
      <t>KROŚNIE ODRZAŃSKIM</t>
    </r>
  </si>
  <si>
    <t>URZĄD DO SPRAW CUDZOZIEMCÓW W WARSZAWIE</t>
  </si>
  <si>
    <t>WOJEWÓDZKI INSPEKTORAT NADZORU BUDOWLANEGO W OPOLU</t>
  </si>
  <si>
    <t xml:space="preserve">MAŁOPOLSKI URZĄD WOJEWÓDZKI </t>
  </si>
  <si>
    <t>MAZOWIECKI URZĄD WOJEWÓDZKI</t>
  </si>
  <si>
    <t>WARMIŃSKO-MAZURSKI URZĄD WOJEWÓDZKI</t>
  </si>
  <si>
    <t>WIELKOPOLSKI URZĄD WOJEWÓDZKI</t>
  </si>
  <si>
    <t>KOMENDA GŁÓWNA POLICJI</t>
  </si>
  <si>
    <t>KOMENDA WOJEWÓDZKA POLICJI W OLSZTYNIE</t>
  </si>
  <si>
    <t>Kuratorium Oświaty w Białymstoku</t>
  </si>
  <si>
    <t xml:space="preserve">Kuratorium Oświaty w Warszawie </t>
  </si>
  <si>
    <t>MINISTERSTWO EDUKACJI NARODOWEJ</t>
  </si>
  <si>
    <t>MINISTERSTWO INFRASTRUKTURY</t>
  </si>
  <si>
    <t>MINISTERSTWO ŚRODOWISKA</t>
  </si>
  <si>
    <t>MINISTERSTWO SPRAW WEWNĘTRZNYCH I ADMINISTRACJI</t>
  </si>
  <si>
    <t>MINISTERSTWO SPRAW WEWNĘTRZNYCH I ADMINISTRACJI ZAKŁAD EMERYTALNO-RENTOWY</t>
  </si>
  <si>
    <t>MINISTERSTWO FINANSÓW</t>
  </si>
  <si>
    <t>MINISTERSTWO CYFRYZACJI</t>
  </si>
  <si>
    <t>KOMENDA WOJEWÓDZKA POLICJI Z SIEDZIBĄ W RADOMIU</t>
  </si>
  <si>
    <t>MINISTERSTWO OBRONY NARODOWEJ</t>
  </si>
  <si>
    <t>Województwo</t>
  </si>
  <si>
    <t>WOJEWÓDZKI INSPEKTORAT NADZORU BUDOWLANEGO W KATOWICACH</t>
  </si>
  <si>
    <t>Liczba miejsc stażowych w JO</t>
  </si>
  <si>
    <t>Biuro Budżetowo-Finansowe</t>
  </si>
  <si>
    <t>Mazowieckie</t>
  </si>
  <si>
    <t>Miejscowość</t>
  </si>
  <si>
    <t>Warszawa</t>
  </si>
  <si>
    <t>1.1</t>
  </si>
  <si>
    <t>Biuro Dyrektora Generalnego</t>
  </si>
  <si>
    <t>1.2</t>
  </si>
  <si>
    <t>1.3</t>
  </si>
  <si>
    <t>1.4</t>
  </si>
  <si>
    <t>1.5</t>
  </si>
  <si>
    <t>Biuro Ochrony</t>
  </si>
  <si>
    <t>Biuro Prezesa Rady Ministrów</t>
  </si>
  <si>
    <t>Departament Analiz</t>
  </si>
  <si>
    <t>1.6</t>
  </si>
  <si>
    <t>1.7</t>
  </si>
  <si>
    <t>1.8</t>
  </si>
  <si>
    <t>1.9</t>
  </si>
  <si>
    <t>1.10</t>
  </si>
  <si>
    <t>1.11</t>
  </si>
  <si>
    <t>1.12</t>
  </si>
  <si>
    <t>Departament Oceny Skutków Regulacji</t>
  </si>
  <si>
    <t>Departament Studiów Strategicznych</t>
  </si>
  <si>
    <t>Centrum Informacyjne Rządu</t>
  </si>
  <si>
    <t>Centrum Oceny Administracji</t>
  </si>
  <si>
    <t>Departament Bezpieczeństwa Narodowego</t>
  </si>
  <si>
    <t xml:space="preserve">Departament Koordynacji Procesu Legislacyjnego </t>
  </si>
  <si>
    <t>Departament Społeczeństwa Obywatelskiego</t>
  </si>
  <si>
    <t>1.13</t>
  </si>
  <si>
    <t>1.14</t>
  </si>
  <si>
    <t>Departament Prawny</t>
  </si>
  <si>
    <t>Departament Służby Cywilnej</t>
  </si>
  <si>
    <t>1.15</t>
  </si>
  <si>
    <t>1.16</t>
  </si>
  <si>
    <t>Departament Skarbu Państwa</t>
  </si>
  <si>
    <t>Departament Spraw Obywatelskich</t>
  </si>
  <si>
    <t>Departament Spraw Parlamentarnych</t>
  </si>
  <si>
    <t>1.17</t>
  </si>
  <si>
    <t>Departament Spraw Zagranicznych</t>
  </si>
  <si>
    <t>1.18</t>
  </si>
  <si>
    <t>1.19</t>
  </si>
  <si>
    <t>Rządowe Biuro Monitorowania Projektów</t>
  </si>
  <si>
    <t>Departament Pomocy Humanitarnej</t>
  </si>
  <si>
    <t>1.20</t>
  </si>
  <si>
    <t>Departament Analiz Przygotowań Obronnych Administracji</t>
  </si>
  <si>
    <t>1.21</t>
  </si>
  <si>
    <t>1.22</t>
  </si>
  <si>
    <t>Departament GovTech Polska</t>
  </si>
  <si>
    <t>1.23</t>
  </si>
  <si>
    <t>Departament Koordynacji Projektów Międzynarodowych</t>
  </si>
  <si>
    <t>2.1</t>
  </si>
  <si>
    <t>3.1</t>
  </si>
  <si>
    <t>Biuro Ministra</t>
  </si>
  <si>
    <t>Departament Funduszy Europejskich</t>
  </si>
  <si>
    <t>3.2</t>
  </si>
  <si>
    <t>3.3</t>
  </si>
  <si>
    <t>Departament Elektroenergetyki i Ciepłownictwa</t>
  </si>
  <si>
    <t>Departament Energii Odnawialnej i Rozproszonej</t>
  </si>
  <si>
    <t>Biuro Administracyjne</t>
  </si>
  <si>
    <t>4.1</t>
  </si>
  <si>
    <t>5.1</t>
  </si>
  <si>
    <t>5.2</t>
  </si>
  <si>
    <t>5.3</t>
  </si>
  <si>
    <t>5.4</t>
  </si>
  <si>
    <t>5.5</t>
  </si>
  <si>
    <t>5.6</t>
  </si>
  <si>
    <t xml:space="preserve">Departament Edukacji Morskiej </t>
  </si>
  <si>
    <t>Biuro Kontroli i Audytu Wewnętrznego</t>
  </si>
  <si>
    <t>6.1</t>
  </si>
  <si>
    <t>6.2</t>
  </si>
  <si>
    <t>MINISTERSTWO INWESTYCJI I ROZWOJU</t>
  </si>
  <si>
    <t>MINISTERSTWO ENERGII</t>
  </si>
  <si>
    <t>MINISTERSTWO GOSPODARKI MORSKIEJ I ŻEGLUGI ŚRÓDLĄDOWEJ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</si>
  <si>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</si>
  <si>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</si>
  <si>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</si>
  <si>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</si>
  <si>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</si>
  <si>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</si>
  <si>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</si>
  <si>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</si>
  <si>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</si>
  <si>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9.3</t>
  </si>
  <si>
    <t>9.4</t>
  </si>
  <si>
    <t>9.5</t>
  </si>
  <si>
    <t>9.6</t>
  </si>
  <si>
    <t>9.7</t>
  </si>
  <si>
    <t>MINISTERSTWO NAUKI I SZKOLNICTWA WYŻSZEGO</t>
  </si>
  <si>
    <t xml:space="preserve">Biuro Dyrektora Generalnego WZZL </t>
  </si>
  <si>
    <t xml:space="preserve">Biuro Dyrektora Generalnego ZOC </t>
  </si>
  <si>
    <t>Biuro Dyrektora Generalnego ZKO</t>
  </si>
  <si>
    <t>Biuro Dyrektora Generalnego SAZ</t>
  </si>
  <si>
    <t xml:space="preserve">Biuro Programów Ministra </t>
  </si>
  <si>
    <t xml:space="preserve">Biuro Ministra WOG </t>
  </si>
  <si>
    <t>Biuro Ministra WKN</t>
  </si>
  <si>
    <t xml:space="preserve">Departament Szkolnictwa Wyższego </t>
  </si>
  <si>
    <t xml:space="preserve">Biuro Kontroli i Audytu </t>
  </si>
  <si>
    <t>MINISTERSTWO PRZEDSIĘBIORCZOŚCI I TECHNOLOGII</t>
  </si>
  <si>
    <t>10.1</t>
  </si>
  <si>
    <t xml:space="preserve">Biuro Administracyjne </t>
  </si>
  <si>
    <t>10.2</t>
  </si>
  <si>
    <t>10.3</t>
  </si>
  <si>
    <t>Departament Finasowania Strefy Gospodarczej</t>
  </si>
  <si>
    <t>11.1</t>
  </si>
  <si>
    <t>Departament Spraw Socjalnych</t>
  </si>
  <si>
    <t>11.2</t>
  </si>
  <si>
    <t>Biuro Ministra Obrony Narodowej</t>
  </si>
  <si>
    <t>11.3</t>
  </si>
  <si>
    <t>Departament Administracyjny</t>
  </si>
  <si>
    <t>MINISTERSTWO ROLNICTWA I ROZWOJU WSI</t>
  </si>
  <si>
    <t>MINISTERSTWO RODZINY, PRACY I POLITYKI SPOŁECZNEJ</t>
  </si>
  <si>
    <t>PAŃSTWOWA AGENCJA ATOMISTYKI</t>
  </si>
  <si>
    <t>BIURO RZECZNIKA PRAW PACJENTA</t>
  </si>
  <si>
    <t>URZĄD OCHRONY KONKURENCJI I KONSUMENTÓW</t>
  </si>
  <si>
    <t>NADWIŚLAŃSKI ODDZIAŁ STRAŻY GRANICZNEJ</t>
  </si>
  <si>
    <t>OŚRODEK SZKOLEŃ SPECJALISTYCZNYCH STRAŻY GRANICZNEJ</t>
  </si>
  <si>
    <t>PAŃSTWOWA INSPEKCJA PRACY – OKRĘGOWY INSPEKTORAT PRACY W KRAKOWIE</t>
  </si>
  <si>
    <t>KURATORIUM OŚWIATY W WARSZAWIE</t>
  </si>
  <si>
    <t>KURATORIUM OŚWIATY W BYDGOSZCZY</t>
  </si>
  <si>
    <t>KURATORIUM OŚWIATY W BIAŁYMSTOKU</t>
  </si>
  <si>
    <t>KOMENDA MIEJSKA POLICJI W SIEDLCACH</t>
  </si>
  <si>
    <t>GŁÓWNY URZĄD NADZORU BUDOWLANEGO</t>
  </si>
  <si>
    <t>URZĄD STATYSTYCZNY W WARSZAWIE</t>
  </si>
  <si>
    <t>URZĄD TRANSPORTU KOLEJOWEGO</t>
  </si>
  <si>
    <t>GŁÓWNY INSPEKTOR TRANSPORTU DROGOWEGO</t>
  </si>
  <si>
    <t>GŁÓWNY INSPEKTORAT TRANSPORTU DROGOWEGO/CANARD - CENTRUM AUTOMATYCZNEGO NADZORU NAD RUCHEM DROGOWYM</t>
  </si>
  <si>
    <t>Departament Architektury, Budownictwa i Geodezji (DAB) - Wydział Przepisów Techniczno-Budowlanych, Wydział Procesu Inwestycyjnego, Wydział Efektywności Energetycznej i Kwalifikacji Zawodowych, Wydział Odstępstw od Przepisów Techniczno-Budowlanych, Wydział Skarg i Wniosków, Zespół Koordynacji i Nadzoru, Wydział Geodezji i Kartografii, Samodzielne Stanowisko do spraw Wyrobów Budowlanych, Sekretariat</t>
  </si>
  <si>
    <t xml:space="preserve">Biuro Polityki Bezpieczeństwa - Wydział Polityki Bezpieczeństwa Informacji; Samodzielne Stanowisko do spraw Zarządzania Kryzysowego i Spraw Obronnych </t>
  </si>
  <si>
    <t>Biuro Administracyjne - Wydział Archiwum Zakładowego i Kancelarii Głównej</t>
  </si>
  <si>
    <t>Biuro Administracyjne - Wydział Inwestycji, Eksploatacji i Zabezpieczenia</t>
  </si>
  <si>
    <t>Biuro Dyrektora Generalnego - Wydział Zamówień Publicznych</t>
  </si>
  <si>
    <t>Biuro Zarządzania Zasobami Ludzkimi - Wydział Spraw Personalnych (w dyspozycji Kadr)</t>
  </si>
  <si>
    <t>Biuro Zarządzania Zasoabmi Ludzkimi - Wydział Rekrutacji</t>
  </si>
  <si>
    <t>Biuro Zarządzania Zasobami Ludzkimi - Wydział Spraw Personalnych</t>
  </si>
  <si>
    <t>Biuro Zarządzania Zasobami Ludzkimi - Wydział Szkoleń i Rozwoju</t>
  </si>
  <si>
    <t>Departament Budżetu Rozwoju - Wydział Budżetu Dysponenta</t>
  </si>
  <si>
    <t>Departament Budżetu Rozwoju - Wydział Finansów Publicznych</t>
  </si>
  <si>
    <t>Departament Budżetu Rozwoju - Wydział Planowania Budżetu</t>
  </si>
  <si>
    <t>Departament Certyfikacji i Desygnacji - Wydział Mechanizmów Finansowych i Kontroli Krzyżowych</t>
  </si>
  <si>
    <t>Departament Spraw Europejskich i Współpracy Międzynarodowej - Wydział Prawno-Organizacyjny</t>
  </si>
  <si>
    <t>Departament Gospodarki Nieruchomościami - Wydział Odpowiedzialności Zawodowej</t>
  </si>
  <si>
    <t>Departament Informatyki - Wydział Rozwoju i Wdrażania Systemów Informatycznych</t>
  </si>
  <si>
    <t>Departament Informatyki - Wydział Wsparcia Technicznego</t>
  </si>
  <si>
    <t>Departament Informatyki - Zespół do spraw Budżetu</t>
  </si>
  <si>
    <t>Departament Promocji Funduszy Europejskich - Samodzielne Stanowisko ds. Mediów Społecznościowych i Contentu w Internecie</t>
  </si>
  <si>
    <t>Departament Promocji Funduszy Europejskich - Wydział Promocji i Mediów</t>
  </si>
  <si>
    <t>Departament Promocji Funduszy Europejskich - Wydział Wydawnictw i Prostego Języka</t>
  </si>
  <si>
    <t>Departament Programów Wsparcia Innowacji i Rozwoju - Wydział Decyzji Administracyjnych i Odwołań</t>
  </si>
  <si>
    <t>Departament Programów Wsparcia Innowacji i Rozwoju - Wydział Pomocy Publicznej i Spraw Prawnych</t>
  </si>
  <si>
    <t>Departament Koordynacji Wdrażania Funduszy Unii Europejskiej - Wydział Koordynacji Procedur Ścieżki Audytu</t>
  </si>
  <si>
    <t>Departament Kontroli - Wydział Skarg, Wniosków i Spraw Organizacyjnych</t>
  </si>
  <si>
    <t>Departament Lokalizacji Inwestycji - Samodzielne stanowisko do spraw Obsługi Kancelaryjnej</t>
  </si>
  <si>
    <t>Departament Orzecznictwa - Wydział Oceny Legalności Wywłaszczeń</t>
  </si>
  <si>
    <t>Departament Programów Infrastrukturalnych - Wydział Instrumentu "Łącząc Europę" 1 oraz Wydział Instrumentu "Łącząc Europę" 2</t>
  </si>
  <si>
    <t>Departament Programów Infrastrukturalnych - Wydział Koordynacji Programowania</t>
  </si>
  <si>
    <t>Departament Programów Infrastrukturalnych - Wydział Zarządzania i Kontroli Pomocy Techniczne</t>
  </si>
  <si>
    <t xml:space="preserve">Departament Rozwoju Cyfrowego - Wydział Monitorowania i Projektów Własnych </t>
  </si>
  <si>
    <t>Departament Regionalnych Programów Operacyjnych - Wydział Finansowania Regionalnych Programów Operacyjncyh i Analiz Regionalnych</t>
  </si>
  <si>
    <t>Departament Regionalnych Programów Operacyjnych - Wydział  Monitorowania Regionalnych Programów Operacyjncyh i Analiz Regionalnych</t>
  </si>
  <si>
    <t>Departament Regionalnych Programów Operacyjnych - Zespół Wsparcia Zarządzania</t>
  </si>
  <si>
    <t>Departament Strategii Rozwoju - Sekretariat</t>
  </si>
  <si>
    <t>Departament Strategii Rozwoju - Wydział Koordynacji Polityki Spójności</t>
  </si>
  <si>
    <t>Departament Strategii Rozwoju - Wydział Polityki Regionalnej</t>
  </si>
  <si>
    <t>Departament Europejskiego Funduszu Społecznego - Wydział Dostępności</t>
  </si>
  <si>
    <t>Departament Europejskiego Funduszu Społecznego - Wydział Edukacji i Zdrowia</t>
  </si>
  <si>
    <t xml:space="preserve">Departament Europejskiego Funduszu Społecznego - Wydział Systemu Wdrażania </t>
  </si>
  <si>
    <t>Departament Europejskiego Funduszu Społecznego - Zespół Wdrażania Działania 2.19 PO WER</t>
  </si>
  <si>
    <t>12.1</t>
  </si>
  <si>
    <t>12.2</t>
  </si>
  <si>
    <t>12.3</t>
  </si>
  <si>
    <t>12.4</t>
  </si>
  <si>
    <t>Departament Prawno-Legislacyjny - Wydział do spraw legislacji</t>
  </si>
  <si>
    <t>Biuro Dyrektora Generalnego - Wydział Spraw Osobowych</t>
  </si>
  <si>
    <t>Departament Hodowli i Ochrony Roślin - Wydział Kwarantanny i Ochrony Roślin</t>
  </si>
  <si>
    <t xml:space="preserve">Departament Hodowli i Ochrony Roślin - Wydział Nawozów i Środków Wspomagających Uprawę Roślin </t>
  </si>
  <si>
    <t>Departament Prawno-Legislacyjny - Wydział do spraw opinii prawnych, spraw Unii Europejskiej i umów międzynarodowych</t>
  </si>
  <si>
    <t>Departament Współpracy Międzynarodowej -  Wydział Współpracy Międzynarodowej</t>
  </si>
  <si>
    <t>Departament Współpracy Międzynarodowej - Wydział Krajów WNP</t>
  </si>
  <si>
    <t>Departament Strategii, Analiz i Rozwoju - Wydział Strategii Rozwoju</t>
  </si>
  <si>
    <t>Biuro Pomocy Technicznej - Wydział koordynacji operacji z zakresu schematu II pomocy technicznej – KSOW PROW 2014-2020</t>
  </si>
  <si>
    <t>Biuro Administracyjno-Budżetowe - Wydział Kancelarii Ogólnej</t>
  </si>
  <si>
    <t>Departament Spraw Społecznych i Oświaty Rolniczej - Wydział Zabezpieczenia Społecznego</t>
  </si>
  <si>
    <t>Biuro Budżetu i Finansów</t>
  </si>
  <si>
    <t>13.1</t>
  </si>
  <si>
    <t>13.2</t>
  </si>
  <si>
    <t>13.3</t>
  </si>
  <si>
    <t>13.4</t>
  </si>
  <si>
    <t>Departament Dialogu i Partnerstwa Społecznego</t>
  </si>
  <si>
    <t>Biuro Pełnomocnika Rządu do spraw Osób Niepełnosprawnych</t>
  </si>
  <si>
    <t>13.5</t>
  </si>
  <si>
    <t>13.6</t>
  </si>
  <si>
    <t>Departament Rynku Pracy</t>
  </si>
  <si>
    <t>Departament Funduszy</t>
  </si>
  <si>
    <t>14.1</t>
  </si>
  <si>
    <t>Wydział Naboru i Zarządzania Kompetencjami/Biuro Dyrektora Generalnego</t>
  </si>
  <si>
    <t>Wydział Eksploatacji Systemów Informatycznych/Biuro Dyrektora Generalnego</t>
  </si>
  <si>
    <t>Wydział Kadr/Biuro Dyrektora Generalnego</t>
  </si>
  <si>
    <t>Wydział Majątku i Archiwum/Biuro Dyrektora Generalnego</t>
  </si>
  <si>
    <t>Biuro Finansowe</t>
  </si>
  <si>
    <t>Wydział Analiz i Ewaluacji/Departament Zrównoważonego Rozwoju i Współpracy Międzynarodowej</t>
  </si>
  <si>
    <t>Wydział Udostępniania Informacji o Środowisku/Departament Zarządzania Środowiskiem</t>
  </si>
  <si>
    <t>Biuro ds. Prezydencji Konferencji Stron</t>
  </si>
  <si>
    <t>Wydział Edukacji Ekologicznej i Promocji/Departament Edukacji i Komunikacji</t>
  </si>
  <si>
    <t>Wydział Komunikacji Medialnej/Departament Edukacji i Komunikacji</t>
  </si>
  <si>
    <t>Wydział Administracyjno-Finansowy/Departament Edukacji i Komunikacji</t>
  </si>
  <si>
    <t>Wydział Legislacji/Departament Prawny</t>
  </si>
  <si>
    <t>Wydział Obsługi Prawnej/Departament Prawny</t>
  </si>
  <si>
    <t>Departament Funduszy Ekologicznych</t>
  </si>
  <si>
    <t>15.1</t>
  </si>
  <si>
    <t xml:space="preserve">Departament Obywatelstwa i Repatriacji MSWiA - Wydział do Spraw Repatriacji </t>
  </si>
  <si>
    <t>Biuro Zamówień Publicznych MSWiA - Zespół Zamówień Podprogowych</t>
  </si>
  <si>
    <t>Biuro Zamówień Publicznych MSWiA - Wydział Prowadzenia Postępowań</t>
  </si>
  <si>
    <t xml:space="preserve">Departament Porządku Publicznego MSWiA - Wydział Profilaktyki </t>
  </si>
  <si>
    <t>Departament Spraw Obywatelskich MSWiA -  Wydział Rejestracji Stanu Cywilnego</t>
  </si>
  <si>
    <t>Departament Spraw Obywatelskich MSWiA - Wydział Udostępniania Informacji</t>
  </si>
  <si>
    <t xml:space="preserve">Biuro Ministra MSWiA - Wydział Skarg, Wniosków i Petycji </t>
  </si>
  <si>
    <t>Departament Administracji Publicznej MSWiA - Wydział Nadzoru</t>
  </si>
  <si>
    <t>Departament Administracji Publicznej - Wydział Orzeczniczy w Sprawach Rekompensat</t>
  </si>
  <si>
    <t>Departament Prawny MSWiA - Wydział Legislacji i Obsługi</t>
  </si>
  <si>
    <t>Departament Zezwoleń i Koncesji MSWiA - Wydział do Spraw Rejestrów</t>
  </si>
  <si>
    <t>Biuro Kadr, Szkolenia i Organizacji MSWiA - Wydział Zarządzania Zasobami Ludzkimi</t>
  </si>
  <si>
    <t>Biuro Kadr, Szkolenia i Organizacji MSWiA - Wydział do Spraw Funkcjonariuszy Służb Mundurowych</t>
  </si>
  <si>
    <t>16.1</t>
  </si>
  <si>
    <t>16.2</t>
  </si>
  <si>
    <t>Wydział Administracyjny</t>
  </si>
  <si>
    <t xml:space="preserve">Wydział Ustalania Świadczeń I </t>
  </si>
  <si>
    <t xml:space="preserve">Wydział Obsługi Prawnej </t>
  </si>
  <si>
    <t>Biuro Dyrektora Generalnego, Wydział Rekrutacji i Szkoleń</t>
  </si>
  <si>
    <t>10.4</t>
  </si>
  <si>
    <t>Departament Prawny, Wydział Postępowań Administracyjnych</t>
  </si>
  <si>
    <t>Departament Gospodarki Elektronicznej</t>
  </si>
  <si>
    <t>Departament Zobowiązań i Analiz</t>
  </si>
  <si>
    <t xml:space="preserve">Biuro Dyrektora Generalnego, Wydział Spraw Personalnych </t>
  </si>
  <si>
    <t xml:space="preserve">Wydział Ustalania Świadczeń III </t>
  </si>
  <si>
    <t xml:space="preserve">Wydział Ustalania Świadczeń IV </t>
  </si>
  <si>
    <t>Departament Studiów Makroekonomicznych i Finansów</t>
  </si>
  <si>
    <t xml:space="preserve">Biuro Organizacji i Kadr </t>
  </si>
  <si>
    <t>Departament Handlu i Usług</t>
  </si>
  <si>
    <t>Departament Rolnictwa</t>
  </si>
  <si>
    <t xml:space="preserve">Departament Rynku Pracy </t>
  </si>
  <si>
    <t xml:space="preserve">Departament Edukacji i Komunikacji </t>
  </si>
  <si>
    <t xml:space="preserve">Gabinet Prezesa </t>
  </si>
  <si>
    <t xml:space="preserve">Państwowa Agencja Atomistyki, Departament Budżetowo-Organizacyjny, Departament Ochrony Radiologicznej </t>
  </si>
  <si>
    <t>Departament Organizacyjno-Administracyjny - Wydział Administracyjny</t>
  </si>
  <si>
    <t>Departament Postępowań Wyjaśniających lub Departament Strategii i Działań Systemowych</t>
  </si>
  <si>
    <t>Departament Dialogu Społecznego i Komunikacji</t>
  </si>
  <si>
    <t>Urząd Statystyczny w Warszawie (Ośrodek Statystyki Przedsiębiorstw Niefinansowych)</t>
  </si>
  <si>
    <t>Urząd Statystyczny w Warszawie (Wydział Kadr i Szkolenia)</t>
  </si>
  <si>
    <t>Biuro Budżetu i Administracji, Wydział Zamówień Publicznych</t>
  </si>
  <si>
    <t>Biuro Prasowe</t>
  </si>
  <si>
    <t>Delegatura Urzędu Ochrony Konkurencji i Konsumentów  w Lublinie</t>
  </si>
  <si>
    <t>Lubelskie</t>
  </si>
  <si>
    <t>Lublin</t>
  </si>
  <si>
    <t>Centrum Automatycznego Nadzoru nad Ruchem Drogowym - Wydział Ogólny</t>
  </si>
  <si>
    <t>Centrum Automatycznego Nadzoru nad Ruchem Drogowym - Wydział Analiz i Rozwoju Systemowego</t>
  </si>
  <si>
    <t>Centrum Automatycznego Nadzoru nad Ruchem Drogowym - Wydział Instalacji Urządzeń oraz Utrzymania Urządzeń</t>
  </si>
  <si>
    <t>Biuro Informatyki i Łączności / Wydział Wsparcia Technicznego</t>
  </si>
  <si>
    <t>Biuro Informatyki i Łączności/Wydział Infrastruktury Teleinformatycznej</t>
  </si>
  <si>
    <t>Biuro Informatyki i Łączności/Wieloosobowe stanowisko ds. administracyjnych i rozliczania umów</t>
  </si>
  <si>
    <t xml:space="preserve">Biuro Dyrektora Generalnego – Kancelaria Główna Inspektoratu </t>
  </si>
  <si>
    <t>Biuro Dyrektora Generalnego, Wydział Zarządzania Nieruchomościami</t>
  </si>
  <si>
    <t>Biuro Nadzoru Inspekcyjnego, Wydział Analiz Strategii i Planowania</t>
  </si>
  <si>
    <t>Biuro Kontroli Opłaty Elektronicznej/Wydział Postępowań/Wydział Inspekcji Mobilnych Jednostek Kontrolnych</t>
  </si>
  <si>
    <t>Biuro Prawne</t>
  </si>
  <si>
    <t>Biuro ds. Transportu Międzynarodowego</t>
  </si>
  <si>
    <t>Departament Inspekcji i Kontroli Budowlanej</t>
  </si>
  <si>
    <t>Biuro Administracyjno-Finansowe</t>
  </si>
  <si>
    <t>Biuro Organizacyjne</t>
  </si>
  <si>
    <t>Departament Skarg i Wniosków</t>
  </si>
  <si>
    <t>Departament Wyrobów Budowalnych</t>
  </si>
  <si>
    <t>Departament Orzecznictwa Nadzoru Budowlanego</t>
  </si>
  <si>
    <t xml:space="preserve">Departament Techniki i Wyrobów </t>
  </si>
  <si>
    <t xml:space="preserve">Departament Regulacji Rynku </t>
  </si>
  <si>
    <t xml:space="preserve">Departament Obsługi Prawnej  </t>
  </si>
  <si>
    <t>Departament Przewozów Pasażerskich</t>
  </si>
  <si>
    <t>Departament Monitorowania i Bezpieczeństwa</t>
  </si>
  <si>
    <t>Biuro Administracyjno – Informatyczne</t>
  </si>
  <si>
    <t>Departament Współpracy ze Stowarzyszeniami i ewidencji /Wydział Archiwum</t>
  </si>
  <si>
    <t>Departament Uroczystości/Wydział Organizacji Uroczystości</t>
  </si>
  <si>
    <t>Biuro Dyrektora Generalnego/Kancelaria</t>
  </si>
  <si>
    <t>Biuro Finansów, Biuro Kryminalne, Biuro Kadr, Szkolenia i Obsługi Prawnej, Biuro Łączności i Informatyki oraz Biuro Ruchu Drogowego</t>
  </si>
  <si>
    <t>Zespół Zaopatrzenia</t>
  </si>
  <si>
    <t>Siedlce</t>
  </si>
  <si>
    <t xml:space="preserve">Komenda Wojewódzka Policji w Olsztynie </t>
  </si>
  <si>
    <t>Warmińsko-mazurskie</t>
  </si>
  <si>
    <t>Olsztyn</t>
  </si>
  <si>
    <t>Radom</t>
  </si>
  <si>
    <t>Sekcja Psychologów</t>
  </si>
  <si>
    <t>Wydział Transportu</t>
  </si>
  <si>
    <t>Wydział Łączności i Informatyki</t>
  </si>
  <si>
    <t>Wydział Komunikacji Społecznej</t>
  </si>
  <si>
    <t>Dolnośląskie</t>
  </si>
  <si>
    <t>Wrocław</t>
  </si>
  <si>
    <t>Wydział Gospodarki Przestrzennej i Budownictwa / Oddział Administracji Architektoniczno-Budowlanej</t>
  </si>
  <si>
    <t>Łódzkie</t>
  </si>
  <si>
    <t>Łódź</t>
  </si>
  <si>
    <t>Wydział Gospodarki Przestrzennej i Budownictwa / Oddział Orzecznictwa</t>
  </si>
  <si>
    <t>Wydział Gospodarki Przestrzennej i Budownictwa / Oddział Planowania i Zagospodarowania Przestrzennego</t>
  </si>
  <si>
    <t>Biuro Administracji i Logistyki / Oddział Kancelaria Główna Urzędu</t>
  </si>
  <si>
    <t>Wydział Spraw Obywatelskich i Cudzoziemców / Oddział Spraw Obywatelskich</t>
  </si>
  <si>
    <t>Biuro Kadr, Płac i Budżetu / Oddział Wydatków Urzędu</t>
  </si>
  <si>
    <t>Biuro Kadr, Płac i Budżetu / Sekretariat Biura</t>
  </si>
  <si>
    <t>Biuro Kadr, Płac i Budżetu / Oddział Dochodów Urzędu</t>
  </si>
  <si>
    <t>Wydział Finansów i Budżetu / Oddział Planowania i Wykonywania Budżetu</t>
  </si>
  <si>
    <t>Wydział Finansów i Budżetu / Oddział Sprawozdawczości Zbiorczej</t>
  </si>
  <si>
    <t>Wydział Finansów i Budżetu / Oddział Wydatków, Dochodów i Rozliczeń Finansowych</t>
  </si>
  <si>
    <t>Wydział Zdrowia, Rodziny i Polityki Społecznej / Oddział Nadzoru Rynku Pracy</t>
  </si>
  <si>
    <t>Wydział Zdrowia, Rodziny i Polityki Społecznej / Oddział do Spraw Koordynacji Świadczeń Rodzinnych</t>
  </si>
  <si>
    <t>Wydział Zdrowia, Rodziny i Polityki Społecznej / Oddział Zdrowia Publicznego</t>
  </si>
  <si>
    <t>Wydział Gospodarki Nieruchomościami / Oddział Gospodarki Gruntami</t>
  </si>
  <si>
    <t>Wydział Gospodarki Nieruchomościami / Oddział Wywłaszczeń i Odszkodowań</t>
  </si>
  <si>
    <t>Wydział Gospodarki Nieruchomościami / Oddział do Spraw Dróg Publicznych</t>
  </si>
  <si>
    <t>Wydział Gospodarki Nieruchomościami / Oddział Nabywania Mienia przez Jednostki Samorządu Terytorialnego</t>
  </si>
  <si>
    <t>Wojewódzka Inspekcja Geodezyjna i Kartograficzna</t>
  </si>
  <si>
    <t>Wojewódzki Zespół do Spraw Orzekania o Niepełnosprawności</t>
  </si>
  <si>
    <t>Wydział Spraw Obywatelskich i Cudzoziemców / Oddział paszportowy</t>
  </si>
  <si>
    <t>Wydział Spraw Obywatelskich i Cudzoziemców / Oddział paszportowy w Piotrkowie Trybunalskim</t>
  </si>
  <si>
    <t>Piotrków Trybunalski</t>
  </si>
  <si>
    <t>Wydział Spraw Obywatelskich i Cudzoziemców / Oddział paszportowy w Skierniewicach</t>
  </si>
  <si>
    <t>Skierniewice</t>
  </si>
  <si>
    <t>Wydział Spraw Obywatelskich i Cudzoziemców / Oddział paszportowy w Sieradzu</t>
  </si>
  <si>
    <t>Sieradz</t>
  </si>
  <si>
    <t>Wydział Spraw Obywatelskich i Cudzoziemców / Oddział do Spraw Legalizacji Pobytu</t>
  </si>
  <si>
    <t>Wydział Spraw Obywatelskich i Cudzoziemców / Oddział do Spraw Legalizacji Pobytu i Pracy</t>
  </si>
  <si>
    <t>Wydział Spraw Obywatelskich i Cudzoziemców</t>
  </si>
  <si>
    <t>Małopolskie</t>
  </si>
  <si>
    <t>Kraków</t>
  </si>
  <si>
    <t>Wydział Polityki Społecznej Oddział ds. Osób Niepełnosprawnych</t>
  </si>
  <si>
    <t>Biuro Logistyki, Wydział Polityki Społecznej, Wydział Koordynacji Świadczeń, Wydział Nieruchomości i Skarbu Państwa, Wydział Spraw Obywatelskich i Cudzoziemców</t>
  </si>
  <si>
    <t>Pomorskie</t>
  </si>
  <si>
    <t>Gdańsk</t>
  </si>
  <si>
    <t>Wydział Rodziny i Polityki Społecznej
Oddział do Spraw Koordynacji Zabezpieczenia Społecznego</t>
  </si>
  <si>
    <t>Śląskie</t>
  </si>
  <si>
    <t>Katowice</t>
  </si>
  <si>
    <t>Wydział Zdrowia</t>
  </si>
  <si>
    <t>Wydział Polityki Społecznej</t>
  </si>
  <si>
    <t>Delegatura Urzędu w Elblągu, Wydział Polityki Społecznej</t>
  </si>
  <si>
    <t>Elbląg</t>
  </si>
  <si>
    <t>Wydział Obsługi Urzędu</t>
  </si>
  <si>
    <t>Wydział Infrastruktury, Geodezji i Rolnictwa</t>
  </si>
  <si>
    <t>Wielkopolskie</t>
  </si>
  <si>
    <t>Wydział Spraw Cudzoziemców</t>
  </si>
  <si>
    <t>Poznań</t>
  </si>
  <si>
    <t>Wydział Infrastruktury i Rolnictwa Oddział Administracji Architektoniczno-Budowlany</t>
  </si>
  <si>
    <t>Wydział Infrastruktury i Rolnictwa Oddział Rolnictwa i Rozwoju Wsi</t>
  </si>
  <si>
    <t>Wydział Infrastruktury i Rolnictwa Oddział Inwestycji i Zagospodarowania Przestrzennego</t>
  </si>
  <si>
    <t>Podlaskie</t>
  </si>
  <si>
    <t>Białystok</t>
  </si>
  <si>
    <t>Kujawsko-Pomorskie</t>
  </si>
  <si>
    <t>Bydgoszcz</t>
  </si>
  <si>
    <t>Toruń</t>
  </si>
  <si>
    <t>Włocławek</t>
  </si>
  <si>
    <t>Sekcja Analiz (NAI-A)</t>
  </si>
  <si>
    <t>Lubuskie</t>
  </si>
  <si>
    <t>Krosno Odrzańskie</t>
  </si>
  <si>
    <t xml:space="preserve">Nadwiślański Oddział Straży Granicznej im. Powstania Warszawskiego / Wydział Kadr i Szkolenia  </t>
  </si>
  <si>
    <t xml:space="preserve">Ośrodek Szkoleń Specjalistycznych Straży Granicznej w Lubaniu </t>
  </si>
  <si>
    <t>Lubań</t>
  </si>
  <si>
    <t>Ośrodek Szkoleń Specjalistycznych Straży Granicznej – Obiekt Szkoleniowy w Szklarskiej Porębie</t>
  </si>
  <si>
    <t>Szklarska Poręba</t>
  </si>
  <si>
    <t>Opolskie</t>
  </si>
  <si>
    <t>Opole</t>
  </si>
  <si>
    <t>Etykiety wierszy</t>
  </si>
  <si>
    <t>Suma końcowa</t>
  </si>
  <si>
    <t>Nazwa jednostki organizacyjnej</t>
  </si>
  <si>
    <t>RAZEM</t>
  </si>
  <si>
    <t>Suma z Liczba miejsc stażowych w JO</t>
  </si>
  <si>
    <t>URZĄD DO SPRAW KOMBATANTÓW I OSÓB REPRESJONOWANYCH</t>
  </si>
  <si>
    <t>KURATORIUM OŚWIATY W KIELCACH</t>
  </si>
  <si>
    <t>Kielce</t>
  </si>
  <si>
    <t>Świętkorzyskie</t>
  </si>
  <si>
    <t>Konkursu nr 1/2019 pn. „Stażysta Plus”</t>
  </si>
  <si>
    <t>Nazwa organu administracji rządowej2</t>
  </si>
  <si>
    <t>Departament Funduszy Strukturalnych</t>
  </si>
  <si>
    <t>Biuro Dyscypliny Finansów Publicznych</t>
  </si>
  <si>
    <t>Biuro Logistyki</t>
  </si>
  <si>
    <t>Departament Budżetu Państwa</t>
  </si>
  <si>
    <t>Departament Audytu Środków Publicznych (DAS)</t>
  </si>
  <si>
    <t>Departament Kluczowych Podmiotów</t>
  </si>
  <si>
    <t>Departament Długu Publicznego</t>
  </si>
  <si>
    <t>Departament Rozwoju Rynku Finansowego</t>
  </si>
  <si>
    <t>Departament Finansowania Sfery Budżetowej</t>
  </si>
  <si>
    <t>Departament Wspierania Polityk Gospodarczych</t>
  </si>
  <si>
    <t>Departament Polityki Wydatkowej</t>
  </si>
  <si>
    <t>Ministerstwo Infrastruktury</t>
  </si>
  <si>
    <t xml:space="preserve">Wydział Edukacji Przedszkolnej i Podstawowej </t>
  </si>
  <si>
    <t>Wydział Edukacji Ponadpodstawowej, Specjalnej i Placówek</t>
  </si>
  <si>
    <t>Wydział Organizacyjny</t>
  </si>
  <si>
    <t>Delegatura Kuratorium Oświaty w Toruniu</t>
  </si>
  <si>
    <t>Delegatura Kuratorium Oświaty we Włocławku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</si>
  <si>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</si>
  <si>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</si>
  <si>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</si>
  <si>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</si>
  <si>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</si>
  <si>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</si>
  <si>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</si>
  <si>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</si>
  <si>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</si>
  <si>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</si>
  <si>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</si>
  <si>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7.1</t>
  </si>
  <si>
    <t>11.4</t>
  </si>
  <si>
    <t>11.5</t>
  </si>
  <si>
    <t>Pierwszy pakiet stanowisk stażowych</t>
  </si>
  <si>
    <t>Wydział Nieruchomości, Rolnictwa i Środowiska</t>
  </si>
  <si>
    <t>Wojewódzki Zespół ds. Orzekania o Niepełnosprawności</t>
  </si>
  <si>
    <t>Wydział Zdrowia i Polityki społecznej</t>
  </si>
  <si>
    <t xml:space="preserve">Powiatowy Inspektorat Nadzoru Budowlanego </t>
  </si>
  <si>
    <t>Wojewódzki Inspektorat Nadzoru Budowlanego</t>
  </si>
  <si>
    <t>Wydział Orzecznictwa Administracyjnego</t>
  </si>
  <si>
    <t>Drugi pakiet stanowisk stażowych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</si>
  <si>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</si>
  <si>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</si>
  <si>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</si>
  <si>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</si>
  <si>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</si>
  <si>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</si>
  <si>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</si>
  <si>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</si>
  <si>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</si>
  <si>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</si>
  <si>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</si>
  <si>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</si>
  <si>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</si>
  <si>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</si>
  <si>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</si>
  <si>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</si>
  <si>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</si>
  <si>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</si>
  <si>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2.2</t>
  </si>
  <si>
    <t>2.3</t>
  </si>
  <si>
    <t>2.4</t>
  </si>
  <si>
    <t>2.5</t>
  </si>
  <si>
    <t>2.6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</si>
  <si>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</si>
  <si>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</si>
  <si>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</si>
  <si>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</si>
  <si>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</si>
  <si>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</si>
  <si>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</si>
  <si>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</si>
  <si>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</si>
  <si>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</si>
  <si>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</si>
  <si>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</si>
  <si>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</si>
  <si>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</si>
  <si>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</si>
  <si>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</si>
  <si>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</si>
  <si>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</si>
  <si>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</si>
  <si>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</si>
  <si>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</si>
  <si>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</si>
  <si>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</si>
  <si>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</si>
  <si>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Wydział Organizacji i Rozwoju Edukacji</t>
  </si>
  <si>
    <t>Wydział Nadzoru Pedagogicznego i Strategii</t>
  </si>
  <si>
    <t>Trzeci pakiet stanowisk stażowych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</si>
  <si>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</si>
  <si>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</si>
  <si>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</si>
  <si>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</si>
  <si>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</si>
  <si>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</si>
  <si>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</si>
  <si>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</si>
  <si>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</si>
  <si>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</si>
  <si>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</si>
  <si>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</si>
  <si>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</si>
  <si>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</si>
  <si>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</si>
  <si>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</si>
  <si>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</si>
  <si>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</si>
  <si>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</si>
  <si>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</si>
  <si>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 xml:space="preserve">Departament Legalizacji Pobytu - Zespół Kancelaryjno-Biurowy; Zespół Wstępnej Weryfikacji Spraw; Zespół Obsługi </t>
  </si>
  <si>
    <t xml:space="preserve">Departament Legalizacji Pobytu - Zespół do Spraw Ponagleń </t>
  </si>
  <si>
    <t>Gabinet Szefa Urzędu / Wydział do Spraw Dotacji</t>
  </si>
  <si>
    <t>Pierwszy pakiet stanowisk na których zrealizowane zostaną staże zawodowe w ramach programu „STABILNE ZATRUDNIENIE – osoby niepełnosprawne w administracji i służbie publicznej"</t>
  </si>
  <si>
    <t>Miejscowość 2</t>
  </si>
  <si>
    <t>1. KANCELARIA PREZESA RADY MINISTRÓW</t>
  </si>
  <si>
    <t>7. KOMENDA WOJEWÓDZKA POLICJI W OLSZTYNIE</t>
  </si>
  <si>
    <t>11. KURATORIUM OŚWIATY W BYDGOSZCZY</t>
  </si>
  <si>
    <t>2. MINISTERSTWO CYFRYZACJI</t>
  </si>
  <si>
    <t>3. MINISTERSTWO EDUKACJI NARODOWEJ</t>
  </si>
  <si>
    <t>4. MINISTERSTWO FINANSÓW</t>
  </si>
  <si>
    <t>5. MINISTERSTWO GOSPODARKI MORSKIEJ I ŻEGLUGI ŚRÓDLĄDOWEJ</t>
  </si>
  <si>
    <t>6. MINISTERSTWO INFRASTRUKTURY</t>
  </si>
  <si>
    <t>8. POMORSKI URZĄD WOJEWÓDZKI</t>
  </si>
  <si>
    <t>9. WARMIŃSKO-MAZURSKI URZĄD WOJEWÓDZKI</t>
  </si>
  <si>
    <t>10. WIELKOPOLSKI URZĄD WOJEWÓDZKI</t>
  </si>
  <si>
    <t>1. MINISTERSTWO INWESTYCJI I ROZWOJU</t>
  </si>
  <si>
    <t>2. DOLNOŚLĄSKI URZĄD WOJEWÓDZKI</t>
  </si>
  <si>
    <t>3. ŚLĄSKI URZĄD WOJEWÓDZKI</t>
  </si>
  <si>
    <t>4. POWIATOWY INSPEKTORAT NADZORU BUDOWLANEGO W KROŚNIE ODRZAŃSKIM</t>
  </si>
  <si>
    <t>5. OŚRODEK SZKOLEŃ SPECJALISTYCZNYCH STRAŻY GRANICZNEJ</t>
  </si>
  <si>
    <t>6. WOJEWÓDZKI INSPEKTORAT NADZORU BUDOWLANEGO W KATOWICACH</t>
  </si>
  <si>
    <t>7. WOJEWÓDZKI INSPEKTORAT NADZORU BUDOWLANEGO W OPOLU</t>
  </si>
  <si>
    <t>Drugi pakiet stanowisk na których zrealizowane zostaną staże zawodowe w ramach programu „STABILNE ZATRUDNIENIE – osoby niepełnosprawne w administracji i służbie publicznej"</t>
  </si>
  <si>
    <t>Nazwa organu administracji rządowej 2</t>
  </si>
  <si>
    <t>1. MINISTERSTWO NAUKI I SZKOLNICTWA WYŻSZEGO</t>
  </si>
  <si>
    <t>10. URZĄD OCHRONY KONKURENCJI I KONSUMENTÓW</t>
  </si>
  <si>
    <t>11. KOMENDA MIEJSKA POLICJI W SIEDLCACH</t>
  </si>
  <si>
    <t>12. KOMENDA WOJEWÓDZKA POLICJI Z SIEDZIBĄ W RADOMIU</t>
  </si>
  <si>
    <t xml:space="preserve">13. MAŁOPOLSKI URZĄD WOJEWÓDZKI </t>
  </si>
  <si>
    <t>14. KURATORIUM OŚWIATY W BIAŁYMSTOKU</t>
  </si>
  <si>
    <t>15. PAŃSTWOWA INSPEKCJA PRACY – OKRĘGOWY INSPEKTORAT PRACY W KRAKOWIE</t>
  </si>
  <si>
    <t>16. KURATORIUM OŚWIATY W KIELCACH</t>
  </si>
  <si>
    <t>2. MINISTERSTWO PRZEDSIĘBIORCZOŚCI I TECHNOLOGII</t>
  </si>
  <si>
    <t>3. MINISTERSTWO OBRONY NARODOWEJ</t>
  </si>
  <si>
    <t>4. MINISTERSTWO ROLNICTWA I ROZWOJU WSI</t>
  </si>
  <si>
    <t>5. MINISTERSTWO RODZINY, PRACY I POLITYKI SPOŁECZNEJ</t>
  </si>
  <si>
    <t>6. MINISTERSTWO ŚRODOWISKA</t>
  </si>
  <si>
    <t>7. MINISTERSTWO SPRAW WEWNĘTRZNYCH I ADMINISTRACJI</t>
  </si>
  <si>
    <t>8. MINISTERSTWO SPRAW WEWNĘTRZNYCH I ADMINISTRACJI ZAKŁAD EMERYTALNO-RENTOWY</t>
  </si>
  <si>
    <t>9. GŁÓWNY URZĄD STATYSTYCZNY</t>
  </si>
  <si>
    <t>Trzeci pakiet stanowisk na których zrealizowane zostaną staże zawodowe w ramach programu „STABILNE ZATRUDNIENIE – osoby niepełnosprawne w administracji i służbie publicznej"</t>
  </si>
  <si>
    <t>Czwarty pakiet stanowisk</t>
  </si>
  <si>
    <t>1. MINISTERSTWO ENERGII</t>
  </si>
  <si>
    <t>10. URZĄD DO SPRAW CUDZOZIEMCÓW W WARSZAWIE</t>
  </si>
  <si>
    <t>11. URZĄD DO SPRAW KOMBATANTÓW I OSÓB REPRESJONOWANYCH</t>
  </si>
  <si>
    <t>12. KOMENDA GŁÓWNA POLICJI</t>
  </si>
  <si>
    <t>13. ŁÓDZKI URZĄD WOJEWÓDZKI</t>
  </si>
  <si>
    <t>14. MAZOWIECKI URZĄD WOJEWÓDZKI</t>
  </si>
  <si>
    <t>15. KURATORIUM OŚWIATY W WARSZAWIE</t>
  </si>
  <si>
    <t>16. NADWIŚLAŃSKI ODDZIAŁ STRAŻY GRANICZNEJ</t>
  </si>
  <si>
    <t>2. URZĄD STATYSTYCZNY W WARSZAWIE</t>
  </si>
  <si>
    <t>3. PAŃSTWOWA AGENCJA ATOMISTYKI</t>
  </si>
  <si>
    <t>4. BIURO RZECZNIKA PRAW PACJENTA</t>
  </si>
  <si>
    <t>5. URZĄD OCHRONY KONKURENCJI I KONSUMENTÓW</t>
  </si>
  <si>
    <t>6. GŁÓWNY INSPEKTORAT TRANSPORTU DROGOWEGO/CANARD - CENTRUM AUTOMATYCZNEGO NADZORU NAD RUCHEM DROGOWYM</t>
  </si>
  <si>
    <t>7. GŁÓWNY INSPEKTOR TRANSPORTU DROGOWEGO</t>
  </si>
  <si>
    <t>8. GŁÓWNY URZĄD NADZORU BUDOWLANEGO</t>
  </si>
  <si>
    <t>9. URZĄD TRANSPORTU KOLEJOWEGO</t>
  </si>
  <si>
    <t>Czwarty pakiet stanowisk na których zrealizowane zostaną staże zawodowe w ramach programu „STABILNE ZATRUDNIENIE – osoby niepełnosprawne w administracji i służbie publicznej"</t>
  </si>
  <si>
    <t>Załącznik nr 2A do ogłoszenia z dnia 18 lipca 2019 roku</t>
  </si>
  <si>
    <t>Załącznik nr 2B do ogłoszenia z dnia 18 lipca 2019 roku</t>
  </si>
  <si>
    <t>Załącznik nr 2C do ogłoszenia z dnia 18 lipca 2019 roku</t>
  </si>
  <si>
    <t>Załącznik nr 2D do ogłoszenia z dnia 18 lipca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</si>
</sst>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7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1196"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bottom/>
        <vertical/>
      </border>
    </dxf>
    <dxf>
      <border>
        <bottom/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right style="thin">
          <color theme="4" tint="-0.24994659260841701"/>
        </right>
      </border>
    </dxf>
    <dxf>
      <border>
        <bottom/>
        <vertical/>
      </border>
    </dxf>
    <dxf>
      <border>
        <bottom style="thin">
          <color theme="4" tint="-0.24994659260841701"/>
        </bottom>
      </border>
    </dxf>
    <dxf>
      <border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bottom/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</border>
    </dxf>
    <dxf>
      <border>
        <top style="thin">
          <color theme="4" tint="-0.24994659260841701"/>
        </top>
      </border>
    </dxf>
    <dxf>
      <border>
        <top/>
      </border>
    </dxf>
    <dxf>
      <border>
        <top/>
        <bottom style="thin">
          <color theme="4" tint="-0.24994659260841701"/>
        </bottom>
      </border>
    </dxf>
    <dxf>
      <border>
        <top style="thin">
          <color theme="4" tint="-0.24994659260841701"/>
        </top>
        <bottom style="thin">
          <color theme="4" tint="-0.24994659260841701"/>
        </bottom>
      </border>
    </dxf>
    <dxf>
      <border>
        <top style="thin">
          <color theme="4" tint="-0.24994659260841701"/>
        </top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/>
      </border>
    </dxf>
    <dxf>
      <border>
        <top style="thin">
          <color theme="4" tint="-0.24994659260841701"/>
        </top>
        <bottom/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sz val="10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bottom/>
      </border>
    </dxf>
    <dxf>
      <border>
        <top style="thin">
          <color theme="4" tint="-0.24994659260841701"/>
        </top>
      </border>
    </dxf>
    <dxf>
      <border>
        <top style="thin">
          <color theme="4" tint="-0.24994659260841701"/>
        </top>
      </border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border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bottom style="thin">
          <color theme="4" tint="-0.24994659260841701"/>
        </bottom>
        <horizontal style="thin">
          <color theme="4" tint="-0.24994659260841701"/>
        </horizontal>
      </border>
    </dxf>
    <dxf>
      <font>
        <b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color auto="1"/>
      </font>
    </dxf>
    <dxf>
      <font>
        <color auto="1"/>
      </font>
    </dxf>
    <dxf>
      <font>
        <sz val="10"/>
      </font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bottom style="thin">
          <color theme="4" tint="-0.24994659260841701"/>
        </bottom>
      </border>
    </dxf>
    <dxf>
      <border>
        <top/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top style="thin">
          <color theme="4" tint="-0.24994659260841701"/>
        </top>
      </border>
    </dxf>
    <dxf>
      <border>
        <right style="thin">
          <color theme="4" tint="-0.24994659260841701"/>
        </right>
        <bottom/>
      </border>
    </dxf>
    <dxf>
      <border>
        <right style="thin">
          <color theme="4" tint="-0.24994659260841701"/>
        </right>
        <bottom/>
      </border>
    </dxf>
    <dxf>
      <border>
        <right style="thin">
          <color theme="4" tint="-0.24994659260841701"/>
        </right>
        <bottom/>
      </border>
    </dxf>
    <dxf>
      <border>
        <right style="thin">
          <color theme="4" tint="-0.24994659260841701"/>
        </right>
        <bottom/>
      </border>
    </dxf>
    <dxf>
      <border>
        <bottom/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bottom style="thin">
          <color theme="4" tint="-0.24994659260841701"/>
        </bottom>
      </border>
    </dxf>
    <dxf>
      <fill>
        <patternFill patternType="solid">
          <bgColor theme="5" tint="0.59999389629810485"/>
        </patternFill>
      </fill>
    </dxf>
    <dxf>
      <border>
        <top style="thin">
          <color theme="4" tint="-0.24994659260841701"/>
        </top>
      </border>
    </dxf>
    <dxf>
      <border>
        <bottom style="thin">
          <color theme="4" tint="-0.24994659260841701"/>
        </bottom>
      </border>
    </dxf>
    <dxf>
      <border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alignment horizontal="center"/>
    </dxf>
    <dxf>
      <alignment horizontal="center"/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border>
        <bottom/>
      </border>
    </dxf>
    <dxf>
      <border>
        <right style="thin">
          <color theme="4" tint="-0.24994659260841701"/>
        </right>
        <bottom/>
      </border>
    </dxf>
    <dxf>
      <border>
        <right style="thin">
          <color theme="4" tint="-0.24994659260841701"/>
        </right>
        <bottom/>
      </border>
    </dxf>
    <dxf>
      <border>
        <right style="thin">
          <color theme="4" tint="-0.24994659260841701"/>
        </right>
        <bottom/>
      </border>
    </dxf>
    <dxf>
      <border>
        <right style="thin">
          <color theme="4" tint="-0.24994659260841701"/>
        </right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top/>
      </border>
    </dxf>
    <dxf>
      <border>
        <top/>
      </border>
    </dxf>
    <dxf>
      <border>
        <bottom/>
      </border>
    </dxf>
    <dxf>
      <border>
        <top style="thin">
          <color theme="4" tint="-0.24994659260841701"/>
        </top>
      </border>
    </dxf>
    <dxf>
      <border>
        <top style="thin">
          <color theme="4" tint="-0.24994659260841701"/>
        </top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/>
      </border>
    </dxf>
    <dxf>
      <border>
        <top/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bottom/>
      </border>
    </dxf>
    <dxf>
      <border>
        <bottom/>
      </border>
    </dxf>
    <dxf>
      <border>
        <bottom/>
      </border>
    </dxf>
    <dxf>
      <border>
        <top style="thin">
          <color theme="4" tint="-0.24994659260841701"/>
        </top>
        <bottom style="thin">
          <color theme="4" tint="-0.24994659260841701"/>
        </bottom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border>
        <top style="thin">
          <color theme="4" tint="-0.24994659260841701"/>
        </top>
      </border>
    </dxf>
    <dxf>
      <border>
        <top style="thin">
          <color theme="4" tint="-0.24994659260841701"/>
        </top>
        <bottom style="thin">
          <color theme="4" tint="-0.24994659260841701"/>
        </bottom>
      </border>
    </dxf>
    <dxf>
      <border>
        <top style="thin">
          <color theme="4" tint="-0.24994659260841701"/>
        </top>
        <bottom style="thin">
          <color theme="4" tint="-0.24994659260841701"/>
        </bottom>
      </border>
    </dxf>
    <dxf>
      <border>
        <bottom style="thin">
          <color theme="4" tint="-0.24994659260841701"/>
        </bottom>
      </border>
    </dxf>
    <dxf>
      <border>
        <top style="thin">
          <color theme="4" tint="-0.24994659260841701"/>
        </top>
        <bottom style="thin">
          <color theme="4" tint="-0.24994659260841701"/>
        </bottom>
      </border>
    </dxf>
    <dxf>
      <border>
        <top style="thin">
          <color theme="4" tint="-0.24994659260841701"/>
        </top>
        <bottom style="thin">
          <color theme="4" tint="-0.24994659260841701"/>
        </bottom>
      </border>
    </dxf>
    <dxf>
      <border>
        <top style="thin">
          <color theme="4" tint="-0.24994659260841701"/>
        </top>
        <bottom style="thin">
          <color theme="4" tint="-0.24994659260841701"/>
        </bottom>
      </border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border>
        <top style="thin">
          <color theme="4" tint="-0.24994659260841701"/>
        </top>
      </border>
    </dxf>
    <dxf>
      <border>
        <top style="thin">
          <color theme="4" tint="-0.24994659260841701"/>
        </top>
      </border>
    </dxf>
    <dxf>
      <border>
        <bottom style="thin">
          <color theme="4" tint="-0.24994659260841701"/>
        </bottom>
      </border>
    </dxf>
    <dxf>
      <border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alignment horizontal="left"/>
    </dxf>
    <dxf>
      <alignment vertical="center"/>
    </dxf>
    <dxf>
      <alignment vertical="center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4659260841701"/>
        </patternFill>
      </fill>
    </dxf>
    <dxf>
      <fill>
        <patternFill patternType="solid">
          <bgColor rgb="FF003399"/>
        </patternFill>
      </fill>
    </dxf>
    <dxf>
      <alignment vertical="center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CCCCFF"/>
        </patternFill>
      </fill>
    </dxf>
    <dxf>
      <fill>
        <patternFill patternType="solid">
          <bgColor rgb="FFCCCCFF"/>
        </patternFill>
      </fill>
    </dxf>
    <dxf>
      <font>
        <color auto="1"/>
      </font>
    </dxf>
    <dxf>
      <font>
        <color auto="1"/>
      </font>
    </dxf>
    <dxf>
      <alignment vertical="center"/>
    </dxf>
    <dxf>
      <alignment vertical="center"/>
    </dxf>
    <dxf>
      <font>
        <sz val="10"/>
      </font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vertical="center"/>
    </dxf>
    <dxf>
      <fill>
        <patternFill patternType="solid">
          <bgColor rgb="FFCCCCFF"/>
        </patternFill>
      </fill>
    </dxf>
    <dxf>
      <fill>
        <patternFill patternType="solid">
          <bgColor rgb="FFCCCCFF"/>
        </patternFill>
      </fill>
    </dxf>
  </dxfs>
  <tableStyles count="0" defaultTableStyle="TableStyleMedium2" defaultPivotStyle="PivotStyleLight16"/>
  <colors>
    <mruColors>
      <color rgb="FF00CC99"/>
      <color rgb="FF009999"/>
      <color rgb="FF00FFCC"/>
      <color rgb="FFFFCCCC"/>
      <color rgb="FF66FF99"/>
      <color rgb="FFCCFF66"/>
      <color rgb="FF003399"/>
      <color rgb="FFCCCCFF"/>
      <color rgb="FF99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0</xdr:col>
      <xdr:colOff>2286000</xdr:colOff>
      <xdr:row>6</xdr:row>
      <xdr:rowOff>28575</xdr:rowOff>
    </xdr:to>
    <xdr:pic>
      <xdr:nvPicPr>
        <xdr:cNvPr id="6" name="Obraz 5" descr="Logo Funduszu w formacie jpg">
          <a:extLst>
            <a:ext uri="{FF2B5EF4-FFF2-40B4-BE49-F238E27FC236}">
              <a16:creationId xmlns:a16="http://schemas.microsoft.com/office/drawing/2014/main" id="{81EAD176-DB8F-4C0A-BAF6-77903779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2276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0</xdr:col>
      <xdr:colOff>2276475</xdr:colOff>
      <xdr:row>6</xdr:row>
      <xdr:rowOff>28575</xdr:rowOff>
    </xdr:to>
    <xdr:pic>
      <xdr:nvPicPr>
        <xdr:cNvPr id="3" name="Obraz 5" descr="Logo Funduszu w formacie jpg">
          <a:extLst>
            <a:ext uri="{FF2B5EF4-FFF2-40B4-BE49-F238E27FC236}">
              <a16:creationId xmlns:a16="http://schemas.microsoft.com/office/drawing/2014/main" id="{DBC50A66-FC1F-4FAE-AD6B-0BB14D5A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276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2276475</xdr:colOff>
      <xdr:row>5</xdr:row>
      <xdr:rowOff>152400</xdr:rowOff>
    </xdr:to>
    <xdr:pic>
      <xdr:nvPicPr>
        <xdr:cNvPr id="2" name="Obraz 5" descr="Logo Funduszu w formacie jpg">
          <a:extLst>
            <a:ext uri="{FF2B5EF4-FFF2-40B4-BE49-F238E27FC236}">
              <a16:creationId xmlns:a16="http://schemas.microsoft.com/office/drawing/2014/main" id="{B1D5134D-1950-44C4-9D32-95C11CA2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76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2276475</xdr:colOff>
      <xdr:row>5</xdr:row>
      <xdr:rowOff>152400</xdr:rowOff>
    </xdr:to>
    <xdr:pic>
      <xdr:nvPicPr>
        <xdr:cNvPr id="3" name="Obraz 5" descr="Logo Funduszu w formacie jpg">
          <a:extLst>
            <a:ext uri="{FF2B5EF4-FFF2-40B4-BE49-F238E27FC236}">
              <a16:creationId xmlns:a16="http://schemas.microsoft.com/office/drawing/2014/main" id="{2AC35BBB-F78B-42F3-886F-4C52FC76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76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Świder Dorota" refreshedDate="43656.497033101849" createdVersion="6" refreshedVersion="6" minRefreshableVersion="3" recordCount="51" xr:uid="{3E3BC47A-62C6-4FB6-BBF8-96877E83F2C5}">
  <cacheSource type="worksheet">
    <worksheetSource ref="A3:H54" sheet="Pakiet 2"/>
  </cacheSource>
  <cacheFields count="8">
    <cacheField name="Lp." numFmtId="0">
      <sharedItems containsBlank="1"/>
    </cacheField>
    <cacheField name="Nazwa organu administracji rządowej" numFmtId="0">
      <sharedItems containsBlank="1"/>
    </cacheField>
    <cacheField name="Nazwa organu administracji rządowej2" numFmtId="0">
      <sharedItems containsBlank="1" count="8">
        <s v="1. MINISTERSTWO INWESTYCJI I ROZWOJU"/>
        <s v="2. DOLNOŚLĄSKI URZĄD WOJEWÓDZKI"/>
        <s v="3. ŚLĄSKI URZĄD WOJEWÓDZKI"/>
        <s v="4. POWIATOWY INSPEKTORAT NADZORU BUDOWLANEGO W KROŚNIE ODRZAŃSKIM"/>
        <s v="5. OŚRODEK SZKOLEŃ SPECJALISTYCZNYCH STRAŻY GRANICZNEJ"/>
        <s v="6. WOJEWÓDZKI INSPEKTORAT NADZORU BUDOWLANEGO W KATOWICACH"/>
        <s v="7. WOJEWÓDZKI INSPEKTORAT NADZORU BUDOWLANEGO W OPOLU"/>
        <m/>
      </sharedItems>
    </cacheField>
    <cacheField name="Nazwa jednostki organizacyjnej" numFmtId="0">
      <sharedItems count="51" longText="1">
        <s v="Biuro Administracyjne - Wydział Archiwum Zakładowego i Kancelarii Głównej"/>
        <s v="Biuro Administracyjne - Wydział Inwestycji, Eksploatacji i Zabezpieczenia"/>
        <s v="Biuro Dyrektora Generalnego - Wydział Zamówień Publicznych"/>
        <s v="Biuro Polityki Bezpieczeństwa - Wydział Polityki Bezpieczeństwa Informacji; Samodzielne Stanowisko do spraw Zarządzania Kryzysowego i Spraw Obronnych "/>
        <s v="Biuro Zarządzania Zasobami Ludzkimi - Wydział Spraw Personalnych (w dyspozycji Kadr)"/>
        <s v="Biuro Zarządzania Zasoabmi Ludzkimi - Wydział Rekrutacji"/>
        <s v="Biuro Zarządzania Zasobami Ludzkimi - Wydział Spraw Personalnych"/>
        <s v="Biuro Zarządzania Zasobami Ludzkimi - Wydział Szkoleń i Rozwoju"/>
        <s v="Departament Architektury, Budownictwa i Geodezji (DAB) - Wydział Przepisów Techniczno-Budowlanych, Wydział Procesu Inwestycyjnego, Wydział Efektywności Energetycznej i Kwalifikacji Zawodowych, Wydział Odstępstw od Przepisów Techniczno-Budowlanych, Wydział Skarg i Wniosków, Zespół Koordynacji i Nadzoru, Wydział Geodezji i Kartografii, Samodzielne Stanowisko do spraw Wyrobów Budowlanych, Sekretariat"/>
        <s v="Departament Budżetu Rozwoju - Wydział Budżetu Dysponenta"/>
        <s v="Departament Budżetu Rozwoju - Wydział Finansów Publicznych"/>
        <s v="Departament Budżetu Rozwoju - Wydział Planowania Budżetu"/>
        <s v="Departament Certyfikacji i Desygnacji - Wydział Mechanizmów Finansowych i Kontroli Krzyżowych"/>
        <s v="Departament Spraw Europejskich i Współpracy Międzynarodowej - Wydział Prawno-Organizacyjny"/>
        <s v="Departament Gospodarki Nieruchomościami - Wydział Odpowiedzialności Zawodowej"/>
        <s v="Departament Informatyki - Wydział Rozwoju i Wdrażania Systemów Informatycznych"/>
        <s v="Departament Informatyki - Wydział Wsparcia Technicznego"/>
        <s v="Departament Informatyki - Zespół do spraw Budżetu"/>
        <s v="Departament Promocji Funduszy Europejskich - Samodzielne Stanowisko ds. Mediów Społecznościowych i Contentu w Internecie"/>
        <s v="Departament Promocji Funduszy Europejskich - Wydział Promocji i Mediów"/>
        <s v="Departament Promocji Funduszy Europejskich - Wydział Wydawnictw i Prostego Języka"/>
        <s v="Departament Programów Wsparcia Innowacji i Rozwoju - Wydział Decyzji Administracyjnych i Odwołań"/>
        <s v="Departament Programów Wsparcia Innowacji i Rozwoju - Wydział Pomocy Publicznej i Spraw Prawnych"/>
        <s v="Departament Koordynacji Wdrażania Funduszy Unii Europejskiej - Wydział Koordynacji Procedur Ścieżki Audytu"/>
        <s v="Departament Kontroli - Wydział Skarg, Wniosków i Spraw Organizacyjnych"/>
        <s v="Departament Lokalizacji Inwestycji - Samodzielne stanowisko do spraw Obsługi Kancelaryjnej"/>
        <s v="Departament Orzecznictwa - Wydział Oceny Legalności Wywłaszczeń"/>
        <s v="Departament Programów Infrastrukturalnych - Wydział Instrumentu &quot;Łącząc Europę&quot; 1 oraz Wydział Instrumentu &quot;Łącząc Europę&quot; 2"/>
        <s v="Departament Programów Infrastrukturalnych - Wydział Koordynacji Programowania"/>
        <s v="Departament Programów Infrastrukturalnych - Wydział Zarządzania i Kontroli Pomocy Techniczne"/>
        <s v="Departament Rozwoju Cyfrowego - Wydział Monitorowania i Projektów Własnych "/>
        <s v="Departament Regionalnych Programów Operacyjnych - Wydział Finansowania Regionalnych Programów Operacyjncyh i Analiz Regionalnych"/>
        <s v="Departament Regionalnych Programów Operacyjnych - Wydział  Monitorowania Regionalnych Programów Operacyjncyh i Analiz Regionalnych"/>
        <s v="Departament Regionalnych Programów Operacyjnych - Zespół Wsparcia Zarządzania"/>
        <s v="Departament Strategii Rozwoju - Sekretariat"/>
        <s v="Departament Strategii Rozwoju - Wydział Koordynacji Polityki Spójności"/>
        <s v="Departament Strategii Rozwoju - Wydział Polityki Regionalnej"/>
        <s v="Departament Europejskiego Funduszu Społecznego - Wydział Dostępności"/>
        <s v="Departament Europejskiego Funduszu Społecznego - Wydział Edukacji i Zdrowia"/>
        <s v="Departament Europejskiego Funduszu Społecznego - Wydział Systemu Wdrażania "/>
        <s v="Departament Europejskiego Funduszu Społecznego - Zespół Wdrażania Działania 2.19 PO WER"/>
        <s v="Wydział Nieruchomości, Rolnictwa i Środowiska"/>
        <s v="Wojewódzki Zespół ds. Orzekania o Niepełnosprawności"/>
        <s v="Wydział Zdrowia i Polityki społecznej"/>
        <s v="Wydział Rodziny i Polityki Społecznej_x000a_Oddział do Spraw Koordynacji Zabezpieczenia Społecznego"/>
        <s v="Powiatowy Inspektorat Nadzoru Budowlanego "/>
        <s v="Ośrodek Szkoleń Specjalistycznych Straży Granicznej w Lubaniu "/>
        <s v="Ośrodek Szkoleń Specjalistycznych Straży Granicznej – Obiekt Szkoleniowy w Szklarskiej Porębie"/>
        <s v="Wojewódzki Inspektorat Nadzoru Budowlanego"/>
        <s v="Wydział Orzecznictwa Administracyjnego"/>
        <s v="RAZEM"/>
      </sharedItems>
    </cacheField>
    <cacheField name="Województwo" numFmtId="0">
      <sharedItems containsBlank="1" count="6">
        <s v="Mazowieckie"/>
        <s v="Dolnośląskie"/>
        <s v="Śląskie"/>
        <s v="Lubuskie"/>
        <s v="Opolskie"/>
        <m/>
      </sharedItems>
    </cacheField>
    <cacheField name="Miejscowość" numFmtId="0">
      <sharedItems containsBlank="1" count="8">
        <s v="Warszawa"/>
        <s v="Wrocław"/>
        <s v="Katowice"/>
        <s v="Krosno Odrzańskie"/>
        <s v="Lubań"/>
        <s v="Szklarska Poręba"/>
        <s v="Opole"/>
        <m/>
      </sharedItems>
    </cacheField>
    <cacheField name="Liczba miejsc stażowych w JO" numFmtId="0">
      <sharedItems containsSemiMixedTypes="0" containsString="0" containsNumber="1" containsInteger="1" minValue="1" maxValue="121"/>
    </cacheField>
    <cacheField name="Łączna liczba zadeklarowanych miejsc stażowych" numFmtId="0">
      <sharedItems containsString="0" containsBlank="1" containsNumber="1" containsInteger="1" minValue="1" maxValue="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Świder Dorota" refreshedDate="43656.497034490741" createdVersion="6" refreshedVersion="6" minRefreshableVersion="3" recordCount="58" xr:uid="{1602C8E1-BA51-48AF-B0EE-AB9F43DC4A57}">
  <cacheSource type="worksheet">
    <worksheetSource ref="A3:I61" sheet="Pakiet 1"/>
  </cacheSource>
  <cacheFields count="9">
    <cacheField name="Lp." numFmtId="1">
      <sharedItems containsBlank="1"/>
    </cacheField>
    <cacheField name="Nazwa organu administracji rządowej2" numFmtId="0">
      <sharedItems containsBlank="1" count="12">
        <s v="KANCELARIA PREZESA RADY MINISTRÓW"/>
        <s v="MINISTERSTWO CYFRYZACJI"/>
        <s v="MINISTERSTWO EDUKACJI NARODOWEJ"/>
        <s v="MINISTERSTWO FINANSÓW"/>
        <s v="MINISTERSTWO GOSPODARKI MORSKIEJ I ŻEGLUGI ŚRÓDLĄDOWEJ"/>
        <s v="MINISTERSTWO INFRASTRUKTURY"/>
        <s v="KOMENDA WOJEWÓDZKA POLICJI W OLSZTYNIE"/>
        <s v="POMORSKI URZĄD WOJEWÓDZKI"/>
        <s v="WARMIŃSKO-MAZURSKI URZĄD WOJEWÓDZKI"/>
        <s v="WIELKOPOLSKI URZĄD WOJEWÓDZKI"/>
        <s v="KURATORIUM OŚWIATY W BYDGOSZCZY"/>
        <m/>
      </sharedItems>
    </cacheField>
    <cacheField name="Nazwa organu administracji rządowej" numFmtId="0">
      <sharedItems containsBlank="1" count="23">
        <s v="1. KANCELARIA PREZESA RADY MINISTRÓW"/>
        <s v="2. MINISTERSTWO CYFRYZACJI"/>
        <s v="3. MINISTERSTWO EDUKACJI NARODOWEJ"/>
        <s v="4. MINISTERSTWO FINANSÓW"/>
        <s v="5. MINISTERSTWO GOSPODARKI MORSKIEJ I ŻEGLUGI ŚRÓDLĄDOWEJ"/>
        <s v="6. MINISTERSTWO INFRASTRUKTURY"/>
        <s v="7. KOMENDA WOJEWÓDZKA POLICJI W OLSZTYNIE"/>
        <s v="8. POMORSKI URZĄD WOJEWÓDZKI"/>
        <s v="9. WARMIŃSKO-MAZURSKI URZĄD WOJEWÓDZKI"/>
        <s v="10. WIELKOPOLSKI URZĄD WOJEWÓDZKI"/>
        <s v="11. KURATORIUM OŚWIATY W BYDGOSZCZY"/>
        <m/>
        <s v="KANCELARIA PREZESA RADY MINISTRÓW" u="1"/>
        <s v="POMORSKI URZĄD WOJEWÓDZKI" u="1"/>
        <s v="WARMIŃSKO-MAZURSKI URZĄD WOJEWÓDZKI" u="1"/>
        <s v="MINISTERSTWO CYFRYZACJI" u="1"/>
        <s v="MINISTERSTWO EDUKACJI NARODOWEJ" u="1"/>
        <s v="MINISTERSTWO FINANSÓW" u="1"/>
        <s v="MINISTERSTWO INFRASTRUKTURY" u="1"/>
        <s v="MINISTERSTWO GOSPODARKI MORSKIEJ I ŻEGLUGI ŚRÓDLĄDOWEJ" u="1"/>
        <s v="WIELKOPOLSKI URZĄD WOJEWÓDZKI" u="1"/>
        <s v="KOMENDA WOJEWÓDZKA POLICJI W OLSZTYNIE" u="1"/>
        <s v="KURATORIUM OŚWIATY W BYDGOSZCZY" u="1"/>
      </sharedItems>
    </cacheField>
    <cacheField name="Nazwa jednostki organizacyjnej" numFmtId="0">
      <sharedItems count="56">
        <s v="Biuro Budżetowo-Finansowe"/>
        <s v="Biuro Dyrektora Generalnego"/>
        <s v="Biuro Ochrony"/>
        <s v="Biuro Prezesa Rady Ministrów"/>
        <s v="Departament Analiz"/>
        <s v="Departament Oceny Skutków Regulacji"/>
        <s v="Departament Studiów Strategicznych"/>
        <s v="Centrum Informacyjne Rządu"/>
        <s v="Centrum Oceny Administracji"/>
        <s v="Departament Bezpieczeństwa Narodowego"/>
        <s v="Departament Koordynacji Procesu Legislacyjnego "/>
        <s v="Departament Koordynacji Projektów Międzynarodowych"/>
        <s v="Departament Społeczeństwa Obywatelskiego"/>
        <s v="Departament Prawny"/>
        <s v="Departament Służby Cywilnej"/>
        <s v="Departament Skarbu Państwa"/>
        <s v="Departament Spraw Obywatelskich"/>
        <s v="Departament Spraw Parlamentarnych"/>
        <s v="Departament Spraw Zagranicznych"/>
        <s v="Rządowe Biuro Monitorowania Projektów"/>
        <s v="Departament Pomocy Humanitarnej"/>
        <s v="Departament Analiz Przygotowań Obronnych Administracji"/>
        <s v="Departament GovTech Polska"/>
        <s v="Departament Funduszy Strukturalnych"/>
        <s v="Biuro Dyscypliny Finansów Publicznych"/>
        <s v="Biuro Logistyki"/>
        <s v="Departament Budżetu Państwa"/>
        <s v="Departament Audytu Środków Publicznych (DAS)"/>
        <s v="Departament Kluczowych Podmiotów"/>
        <s v="Departament Długu Publicznego"/>
        <s v="Departament Rozwoju Rynku Finansowego"/>
        <s v="Departament Finansowania Sfery Budżetowej"/>
        <s v="Departament Wspierania Polityk Gospodarczych"/>
        <s v="Departament Finasowania Strefy Gospodarczej"/>
        <s v="Departament Polityki Wydatkowej"/>
        <s v="Departament Edukacji Morskiej "/>
        <s v="Biuro Kontroli i Audytu Wewnętrznego"/>
        <s v="Ministerstwo Infrastruktury"/>
        <s v="Komenda Wojewódzka Policji w Olsztynie "/>
        <s v="Biuro Logistyki, Wydział Polityki Społecznej, Wydział Koordynacji Świadczeń, Wydział Nieruchomości i Skarbu Państwa, Wydział Spraw Obywatelskich i Cudzoziemców"/>
        <s v="Wydział Zdrowia"/>
        <s v="Wydział Spraw Obywatelskich i Cudzoziemców"/>
        <s v="Wydział Polityki Społecznej"/>
        <s v="Delegatura Urzędu w Elblągu, Wydział Polityki Społecznej"/>
        <s v="Wydział Obsługi Urzędu"/>
        <s v="Wydział Infrastruktury, Geodezji i Rolnictwa"/>
        <s v="Wydział Spraw Cudzoziemców"/>
        <s v="Wydział Infrastruktury i Rolnictwa Oddział Administracji Architektoniczno-Budowlany"/>
        <s v="Wydział Infrastruktury i Rolnictwa Oddział Rolnictwa i Rozwoju Wsi"/>
        <s v="Wydział Infrastruktury i Rolnictwa Oddział Inwestycji i Zagospodarowania Przestrzennego"/>
        <s v="Wydział Edukacji Przedszkolnej i Podstawowej "/>
        <s v="Wydział Edukacji Ponadpodstawowej, Specjalnej i Placówek"/>
        <s v="Wydział Organizacyjny"/>
        <s v="Delegatura Kuratorium Oświaty w Toruniu"/>
        <s v="Delegatura Kuratorium Oświaty we Włocławku"/>
        <s v="RAZEM"/>
      </sharedItems>
    </cacheField>
    <cacheField name="Województwo" numFmtId="0">
      <sharedItems containsBlank="1" count="6">
        <s v="Mazowieckie"/>
        <s v="Warmińsko-mazurskie"/>
        <s v="Pomorskie"/>
        <s v="Wielkopolskie"/>
        <s v="Kujawsko-Pomorskie"/>
        <m/>
      </sharedItems>
    </cacheField>
    <cacheField name="Miejscowość" numFmtId="0">
      <sharedItems containsBlank="1" count="9">
        <s v="Warszawa"/>
        <s v="Olsztyn"/>
        <s v="Gdańsk"/>
        <s v="Elbląg"/>
        <s v="Poznań"/>
        <s v="Bydgoszcz"/>
        <s v="Toruń"/>
        <s v="Włocławek"/>
        <m/>
      </sharedItems>
    </cacheField>
    <cacheField name="Miejscowość 2" numFmtId="0">
      <sharedItems containsBlank="1"/>
    </cacheField>
    <cacheField name="Liczba miejsc stażowych w JO" numFmtId="0">
      <sharedItems containsSemiMixedTypes="0" containsString="0" containsNumber="1" containsInteger="1" minValue="1" maxValue="130"/>
    </cacheField>
    <cacheField name="Łączna liczba zadeklarowanych miejsc stażowych" numFmtId="0">
      <sharedItems containsString="0" containsBlank="1" containsNumber="1" containsInteger="1" minValue="1" maxValue="1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Świder Dorota" refreshedDate="43656.584335879626" createdVersion="6" refreshedVersion="6" minRefreshableVersion="3" recordCount="86" xr:uid="{6D6D1541-00C1-4232-BEE2-6D5C25CB575F}">
  <cacheSource type="worksheet">
    <worksheetSource ref="A3:H89" sheet="Pakiet 3"/>
  </cacheSource>
  <cacheFields count="8">
    <cacheField name="Lp." numFmtId="0">
      <sharedItems containsBlank="1"/>
    </cacheField>
    <cacheField name="Nazwa organu administracji rządowej 2" numFmtId="0">
      <sharedItems containsBlank="1"/>
    </cacheField>
    <cacheField name="Nazwa organu administracji rządowej" numFmtId="0">
      <sharedItems containsBlank="1" count="17">
        <s v="1. MINISTERSTWO NAUKI I SZKOLNICTWA WYŻSZEGO"/>
        <s v="2. MINISTERSTWO PRZEDSIĘBIORCZOŚCI I TECHNOLOGII"/>
        <s v="3. MINISTERSTWO OBRONY NARODOWEJ"/>
        <s v="4. MINISTERSTWO ROLNICTWA I ROZWOJU WSI"/>
        <s v="5. MINISTERSTWO RODZINY, PRACY I POLITYKI SPOŁECZNEJ"/>
        <s v="6. MINISTERSTWO ŚRODOWISKA"/>
        <s v="7. MINISTERSTWO SPRAW WEWNĘTRZNYCH I ADMINISTRACJI"/>
        <s v="8. MINISTERSTWO SPRAW WEWNĘTRZNYCH I ADMINISTRACJI ZAKŁAD EMERYTALNO-RENTOWY"/>
        <s v="9. GŁÓWNY URZĄD STATYSTYCZNY"/>
        <s v="10. URZĄD OCHRONY KONKURENCJI I KONSUMENTÓW"/>
        <s v="11. KOMENDA MIEJSKA POLICJI W SIEDLCACH"/>
        <s v="12. KOMENDA WOJEWÓDZKA POLICJI Z SIEDZIBĄ W RADOMIU"/>
        <s v="13. MAŁOPOLSKI URZĄD WOJEWÓDZKI "/>
        <s v="14. KURATORIUM OŚWIATY W BIAŁYMSTOKU"/>
        <s v="15. PAŃSTWOWA INSPEKCJA PRACY – OKRĘGOWY INSPEKTORAT PRACY W KRAKOWIE"/>
        <s v="16. KURATORIUM OŚWIATY W KIELCACH"/>
        <m/>
      </sharedItems>
    </cacheField>
    <cacheField name="Nazwa jednostki organizacyjnej" numFmtId="0">
      <sharedItems count="86">
        <s v="Biuro Dyrektora Generalnego WZZL "/>
        <s v="Biuro Dyrektora Generalnego ZOC "/>
        <s v="Biuro Dyrektora Generalnego ZKO"/>
        <s v="Biuro Dyrektora Generalnego SAZ"/>
        <s v="Biuro Programów Ministra "/>
        <s v="Biuro Ministra WOG "/>
        <s v="Biuro Ministra WKN"/>
        <s v="Departament Szkolnictwa Wyższego "/>
        <s v="Biuro Kontroli i Audytu "/>
        <s v="Biuro Administracyjne "/>
        <s v="Biuro Dyrektora Generalnego, Wydział Rekrutacji i Szkoleń"/>
        <s v="Departament Prawny, Wydział Postępowań Administracyjnych"/>
        <s v="Departament Gospodarki Elektronicznej"/>
        <s v="Departament Zobowiązań i Analiz"/>
        <s v="Biuro Dyrektora Generalnego, Wydział Spraw Personalnych "/>
        <s v="Departament Spraw Socjalnych"/>
        <s v="Biuro Ministra Obrony Narodowej"/>
        <s v="Departament Administracyjny"/>
        <s v="Biuro Dyrektora Generalnego - Wydział Spraw Osobowych"/>
        <s v="Departament Hodowli i Ochrony Roślin - Wydział Kwarantanny i Ochrony Roślin"/>
        <s v="Departament Hodowli i Ochrony Roślin - Wydział Nawozów i Środków Wspomagających Uprawę Roślin "/>
        <s v="Departament Prawno-Legislacyjny - Wydział do spraw legislacji"/>
        <s v="Departament Prawno-Legislacyjny - Wydział do spraw opinii prawnych, spraw Unii Europejskiej i umów międzynarodowych"/>
        <s v="Departament Współpracy Międzynarodowej -  Wydział Współpracy Międzynarodowej"/>
        <s v="Departament Współpracy Międzynarodowej - Wydział Krajów WNP"/>
        <s v="Departament Strategii, Analiz i Rozwoju - Wydział Strategii Rozwoju"/>
        <s v="Biuro Pomocy Technicznej - Wydział koordynacji operacji z zakresu schematu II pomocy technicznej – KSOW PROW 2014-2020"/>
        <s v="Biuro Administracyjno-Budżetowe - Wydział Kancelarii Ogólnej"/>
        <s v="Departament Spraw Społecznych i Oświaty Rolniczej - Wydział Zabezpieczenia Społecznego"/>
        <s v="Biuro Budżetu i Finansów"/>
        <s v="Departament Dialogu i Partnerstwa Społecznego"/>
        <s v="Biuro Pełnomocnika Rządu do spraw Osób Niepełnosprawnych"/>
        <s v="Biuro Dyrektora Generalnego"/>
        <s v="Departament Rynku Pracy"/>
        <s v="Departament Funduszy"/>
        <s v="Wydział Naboru i Zarządzania Kompetencjami/Biuro Dyrektora Generalnego"/>
        <s v="Wydział Eksploatacji Systemów Informatycznych/Biuro Dyrektora Generalnego"/>
        <s v="Wydział Kadr/Biuro Dyrektora Generalnego"/>
        <s v="Wydział Majątku i Archiwum/Biuro Dyrektora Generalnego"/>
        <s v="Biuro Finansowe"/>
        <s v="Wydział Analiz i Ewaluacji/Departament Zrównoważonego Rozwoju i Współpracy Międzynarodowej"/>
        <s v="Wydział Udostępniania Informacji o Środowisku/Departament Zarządzania Środowiskiem"/>
        <s v="Biuro ds. Prezydencji Konferencji Stron"/>
        <s v="Wydział Edukacji Ekologicznej i Promocji/Departament Edukacji i Komunikacji"/>
        <s v="Wydział Komunikacji Medialnej/Departament Edukacji i Komunikacji"/>
        <s v="Wydział Administracyjno-Finansowy/Departament Edukacji i Komunikacji"/>
        <s v="Wydział Legislacji/Departament Prawny"/>
        <s v="Wydział Obsługi Prawnej/Departament Prawny"/>
        <s v="Departament Funduszy Ekologicznych"/>
        <s v="Departament Obywatelstwa i Repatriacji MSWiA - Wydział do Spraw Repatriacji "/>
        <s v="Biuro Zamówień Publicznych MSWiA - Zespół Zamówień Podprogowych"/>
        <s v="Biuro Zamówień Publicznych MSWiA - Wydział Prowadzenia Postępowań"/>
        <s v="Departament Porządku Publicznego MSWiA - Wydział Profilaktyki "/>
        <s v="Departament Spraw Obywatelskich MSWiA -  Wydział Rejestracji Stanu Cywilnego"/>
        <s v="Departament Spraw Obywatelskich MSWiA - Wydział Udostępniania Informacji"/>
        <s v="Biuro Ministra MSWiA - Wydział Skarg, Wniosków i Petycji "/>
        <s v="Departament Administracji Publicznej MSWiA - Wydział Nadzoru"/>
        <s v="Departament Administracji Publicznej - Wydział Orzeczniczy w Sprawach Rekompensat"/>
        <s v="Departament Prawny MSWiA - Wydział Legislacji i Obsługi"/>
        <s v="Departament Zezwoleń i Koncesji MSWiA - Wydział do Spraw Rejestrów"/>
        <s v="Biuro Kadr, Szkolenia i Organizacji MSWiA - Wydział Zarządzania Zasobami Ludzkimi"/>
        <s v="Biuro Kadr, Szkolenia i Organizacji MSWiA - Wydział do Spraw Funkcjonariuszy Służb Mundurowych"/>
        <s v="Wydział Administracyjny"/>
        <s v="Wydział Ustalania Świadczeń I "/>
        <s v="Wydział Obsługi Prawnej "/>
        <s v="Wydział Ustalania Świadczeń III "/>
        <s v="Wydział Ustalania Świadczeń IV "/>
        <s v="Departament Studiów Makroekonomicznych i Finansów"/>
        <s v="Biuro Organizacji i Kadr "/>
        <s v="Departament Handlu i Usług"/>
        <s v="Departament Rolnictwa"/>
        <s v="Departament Rynku Pracy "/>
        <s v="Departament Edukacji i Komunikacji "/>
        <s v="Gabinet Prezesa "/>
        <s v="Delegatura Urzędu Ochrony Konkurencji i Konsumentów  w Lublinie"/>
        <s v="Zespół Zaopatrzenia"/>
        <s v="Sekcja Psychologów"/>
        <s v="Wydział Transportu"/>
        <s v="Wydział Łączności i Informatyki"/>
        <s v="Wydział Komunikacji Społecznej"/>
        <s v="Wydział Spraw Obywatelskich i Cudzoziemców"/>
        <s v="Kuratorium Oświaty w Białymstoku"/>
        <s v="Sekcja Analiz (NAI-A)"/>
        <s v="Wydział Organizacji i Rozwoju Edukacji"/>
        <s v="Wydział Nadzoru Pedagogicznego i Strategii"/>
        <s v="RAZEM"/>
      </sharedItems>
    </cacheField>
    <cacheField name="Województwo" numFmtId="0">
      <sharedItems containsBlank="1" count="6">
        <s v="Mazowieckie"/>
        <s v="Lubelskie"/>
        <s v="Małopolskie"/>
        <s v="Podlaskie"/>
        <s v="Świętkorzyskie"/>
        <m/>
      </sharedItems>
    </cacheField>
    <cacheField name="Miejscowość" numFmtId="0">
      <sharedItems containsBlank="1" count="8">
        <s v="Warszawa"/>
        <s v="Lublin"/>
        <s v="Siedlce"/>
        <s v="Radom"/>
        <s v="Kraków"/>
        <s v="Białystok"/>
        <s v="Kielce"/>
        <m/>
      </sharedItems>
    </cacheField>
    <cacheField name="Liczba miejsc stażowych w JO" numFmtId="0">
      <sharedItems containsSemiMixedTypes="0" containsString="0" containsNumber="1" containsInteger="1" minValue="1" maxValue="113" count="6">
        <n v="1"/>
        <n v="2"/>
        <n v="3"/>
        <n v="4"/>
        <n v="5"/>
        <n v="113"/>
      </sharedItems>
    </cacheField>
    <cacheField name="Łączna liczba zadeklarowanych miejsc stażowych" numFmtId="0">
      <sharedItems containsString="0" containsBlank="1" containsNumber="1" containsInteger="1" minValue="1" maxValue="1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Świder Dorota" refreshedDate="43656.611224074077" createdVersion="6" refreshedVersion="6" minRefreshableVersion="3" recordCount="77" xr:uid="{D77672EB-0283-48A2-A191-61450C98BF8A}">
  <cacheSource type="worksheet">
    <worksheetSource ref="A3:H80" sheet="Pakiet 4"/>
  </cacheSource>
  <cacheFields count="8">
    <cacheField name="Lp." numFmtId="0">
      <sharedItems containsBlank="1"/>
    </cacheField>
    <cacheField name="Nazwa organu administracji rządowej2" numFmtId="0">
      <sharedItems containsBlank="1"/>
    </cacheField>
    <cacheField name="Nazwa organu administracji rządowej" numFmtId="0">
      <sharedItems containsBlank="1" count="17">
        <s v="1. MINISTERSTWO ENERGII"/>
        <s v="2. URZĄD STATYSTYCZNY W WARSZAWIE"/>
        <s v="3. PAŃSTWOWA AGENCJA ATOMISTYKI"/>
        <s v="4. BIURO RZECZNIKA PRAW PACJENTA"/>
        <s v="5. URZĄD OCHRONY KONKURENCJI I KONSUMENTÓW"/>
        <s v="6. GŁÓWNY INSPEKTORAT TRANSPORTU DROGOWEGO/CANARD - CENTRUM AUTOMATYCZNEGO NADZORU NAD RUCHEM DROGOWYM"/>
        <s v="7. GŁÓWNY INSPEKTOR TRANSPORTU DROGOWEGO"/>
        <s v="8. GŁÓWNY URZĄD NADZORU BUDOWLANEGO"/>
        <s v="9. URZĄD TRANSPORTU KOLEJOWEGO"/>
        <s v="10. URZĄD DO SPRAW CUDZOZIEMCÓW W WARSZAWIE"/>
        <s v="11. URZĄD DO SPRAW KOMBATANTÓW I OSÓB REPRESJONOWANYCH"/>
        <s v="12. KOMENDA GŁÓWNA POLICJI"/>
        <s v="13. ŁÓDZKI URZĄD WOJEWÓDZKI"/>
        <s v="14. MAZOWIECKI URZĄD WOJEWÓDZKI"/>
        <s v="15. KURATORIUM OŚWIATY W WARSZAWIE"/>
        <s v="16. NADWIŚLAŃSKI ODDZIAŁ STRAŻY GRANICZNEJ"/>
        <m/>
      </sharedItems>
    </cacheField>
    <cacheField name="Nazwa jednostki organizacyjnej" numFmtId="0">
      <sharedItems containsBlank="1" count="76">
        <s v="Biuro Ministra"/>
        <s v="Departament Funduszy Europejskich"/>
        <s v="Departament Elektroenergetyki i Ciepłownictwa"/>
        <s v="Departament Energii Odnawialnej i Rozproszonej"/>
        <s v="Biuro Administracyjne"/>
        <s v="Urząd Statystyczny w Warszawie (Ośrodek Statystyki Przedsiębiorstw Niefinansowych)"/>
        <s v="Urząd Statystyczny w Warszawie (Wydział Kadr i Szkolenia)"/>
        <s v="Państwowa Agencja Atomistyki, Departament Budżetowo-Organizacyjny, Departament Ochrony Radiologicznej "/>
        <s v="Departament Organizacyjno-Administracyjny - Wydział Administracyjny"/>
        <s v="Departament Postępowań Wyjaśniających lub Departament Strategii i Działań Systemowych"/>
        <s v="Departament Dialogu Społecznego i Komunikacji"/>
        <s v="Biuro Budżetu i Administracji, Wydział Zamówień Publicznych"/>
        <s v="Biuro Prasowe"/>
        <s v="Centrum Automatycznego Nadzoru nad Ruchem Drogowym - Wydział Ogólny"/>
        <s v="Centrum Automatycznego Nadzoru nad Ruchem Drogowym - Wydział Analiz i Rozwoju Systemowego"/>
        <s v="Centrum Automatycznego Nadzoru nad Ruchem Drogowym - Wydział Instalacji Urządzeń oraz Utrzymania Urządzeń"/>
        <s v="Biuro Informatyki i Łączności / Wydział Wsparcia Technicznego"/>
        <s v="Biuro Informatyki i Łączności/Wydział Infrastruktury Teleinformatycznej"/>
        <s v="Biuro Informatyki i Łączności/Wieloosobowe stanowisko ds. administracyjnych i rozliczania umów"/>
        <s v="Biuro Dyrektora Generalnego – Kancelaria Główna Inspektoratu "/>
        <s v="Biuro Dyrektora Generalnego, Wydział Zarządzania Nieruchomościami"/>
        <s v="Biuro Nadzoru Inspekcyjnego, Wydział Analiz Strategii i Planowania"/>
        <s v="Biuro Kontroli Opłaty Elektronicznej/Wydział Postępowań/Wydział Inspekcji Mobilnych Jednostek Kontrolnych"/>
        <s v="Biuro Prawne"/>
        <s v="Biuro ds. Transportu Międzynarodowego"/>
        <s v="Departament Inspekcji i Kontroli Budowlanej"/>
        <s v="Departament Prawny"/>
        <s v="Biuro Administracyjno-Finansowe"/>
        <s v="Biuro Organizacyjne"/>
        <s v="Departament Skarg i Wniosków"/>
        <s v="Departament Wyrobów Budowalnych"/>
        <s v="Departament Orzecznictwa Nadzoru Budowlanego"/>
        <s v="Departament Techniki i Wyrobów "/>
        <s v="Departament Regulacji Rynku "/>
        <s v="Departament Obsługi Prawnej  "/>
        <s v="Departament Przewozów Pasażerskich"/>
        <s v="Departament Monitorowania i Bezpieczeństwa"/>
        <s v="Biuro Administracyjno – Informatyczne"/>
        <s v="Departament Legalizacji Pobytu - Zespół Kancelaryjno-Biurowy; Zespół Wstępnej Weryfikacji Spraw; Zespół Obsługi "/>
        <s v="Departament Legalizacji Pobytu - Zespół do Spraw Ponagleń "/>
        <s v="Gabinet Szefa Urzędu / Wydział do Spraw Dotacji"/>
        <s v="Departament Współpracy ze Stowarzyszeniami i ewidencji /Wydział Archiwum"/>
        <s v="Departament Uroczystości/Wydział Organizacji Uroczystości"/>
        <s v="Biuro Dyrektora Generalnego/Kancelaria"/>
        <s v="Biuro Finansów, Biuro Kryminalne, Biuro Kadr, Szkolenia i Obsługi Prawnej, Biuro Łączności i Informatyki oraz Biuro Ruchu Drogowego"/>
        <s v="Wydział Gospodarki Przestrzennej i Budownictwa / Oddział Administracji Architektoniczno-Budowlanej"/>
        <s v="Wydział Gospodarki Przestrzennej i Budownictwa / Oddział Orzecznictwa"/>
        <s v="Wydział Gospodarki Przestrzennej i Budownictwa / Oddział Planowania i Zagospodarowania Przestrzennego"/>
        <s v="Biuro Administracji i Logistyki / Oddział Kancelaria Główna Urzędu"/>
        <s v="Wydział Spraw Obywatelskich i Cudzoziemców / Oddział Spraw Obywatelskich"/>
        <s v="Biuro Kadr, Płac i Budżetu / Oddział Wydatków Urzędu"/>
        <s v="Biuro Kadr, Płac i Budżetu / Sekretariat Biura"/>
        <s v="Biuro Kadr, Płac i Budżetu / Oddział Dochodów Urzędu"/>
        <s v="Wydział Finansów i Budżetu / Oddział Planowania i Wykonywania Budżetu"/>
        <s v="Wydział Finansów i Budżetu / Oddział Sprawozdawczości Zbiorczej"/>
        <s v="Wydział Finansów i Budżetu / Oddział Wydatków, Dochodów i Rozliczeń Finansowych"/>
        <s v="Wydział Zdrowia, Rodziny i Polityki Społecznej / Oddział Nadzoru Rynku Pracy"/>
        <s v="Wydział Zdrowia, Rodziny i Polityki Społecznej / Oddział do Spraw Koordynacji Świadczeń Rodzinnych"/>
        <s v="Wydział Zdrowia, Rodziny i Polityki Społecznej / Oddział Zdrowia Publicznego"/>
        <s v="Wydział Gospodarki Nieruchomościami / Oddział Gospodarki Gruntami"/>
        <s v="Wydział Gospodarki Nieruchomościami / Oddział Wywłaszczeń i Odszkodowań"/>
        <s v="Wydział Gospodarki Nieruchomościami / Oddział do Spraw Dróg Publicznych"/>
        <s v="Wydział Gospodarki Nieruchomościami / Oddział Nabywania Mienia przez Jednostki Samorządu Terytorialnego"/>
        <s v="Wojewódzka Inspekcja Geodezyjna i Kartograficzna"/>
        <s v="Wojewódzki Zespół do Spraw Orzekania o Niepełnosprawności"/>
        <s v="Wydział Spraw Obywatelskich i Cudzoziemców / Oddział paszportowy"/>
        <s v="Wydział Spraw Obywatelskich i Cudzoziemców / Oddział paszportowy w Piotrkowie Trybunalskim"/>
        <s v="Wydział Spraw Obywatelskich i Cudzoziemców / Oddział paszportowy w Skierniewicach"/>
        <s v="Wydział Spraw Obywatelskich i Cudzoziemców / Oddział paszportowy w Sieradzu"/>
        <s v="Wydział Spraw Obywatelskich i Cudzoziemców / Oddział do Spraw Legalizacji Pobytu"/>
        <s v="Wydział Spraw Obywatelskich i Cudzoziemców / Oddział do Spraw Legalizacji Pobytu i Pracy"/>
        <s v="Wydział Polityki Społecznej Oddział ds. Osób Niepełnosprawnych"/>
        <s v="Kuratorium Oświaty w Warszawie "/>
        <s v="Nadwiślański Oddział Straży Granicznej im. Powstania Warszawskiego / Wydział Kadr i Szkolenia  "/>
        <s v="RAZEM"/>
        <m/>
      </sharedItems>
    </cacheField>
    <cacheField name="Województwo" numFmtId="0">
      <sharedItems containsBlank="1" count="3">
        <s v="Mazowieckie"/>
        <s v="Łódzkie"/>
        <m/>
      </sharedItems>
    </cacheField>
    <cacheField name="Miejscowość" numFmtId="0">
      <sharedItems containsBlank="1" count="6">
        <s v="Warszawa"/>
        <s v="Łódź"/>
        <s v="Piotrków Trybunalski"/>
        <s v="Skierniewice"/>
        <s v="Sieradz"/>
        <m/>
      </sharedItems>
    </cacheField>
    <cacheField name="Liczba miejsc stażowych w JO" numFmtId="0">
      <sharedItems containsString="0" containsBlank="1" containsNumber="1" containsInteger="1" minValue="1" maxValue="126" count="8">
        <n v="1"/>
        <n v="3"/>
        <n v="2"/>
        <n v="5"/>
        <n v="6"/>
        <n v="8"/>
        <n v="126"/>
        <m/>
      </sharedItems>
    </cacheField>
    <cacheField name="Łączna liczba zadeklarowanych miejsc stażowych" numFmtId="0">
      <sharedItems containsString="0" containsBlank="1" containsNumber="1" containsInteger="1" minValue="1" maxValue="1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s v="1.1"/>
    <s v="MINISTERSTWO INWESTYCJI I ROZWOJU"/>
    <x v="0"/>
    <x v="0"/>
    <x v="0"/>
    <x v="0"/>
    <n v="4"/>
    <n v="100"/>
  </r>
  <r>
    <s v="1.2"/>
    <s v="MINISTERSTWO INWESTYCJI I ROZWOJU"/>
    <x v="0"/>
    <x v="1"/>
    <x v="0"/>
    <x v="0"/>
    <n v="4"/>
    <m/>
  </r>
  <r>
    <s v="1.3"/>
    <s v="MINISTERSTWO INWESTYCJI I ROZWOJU"/>
    <x v="0"/>
    <x v="2"/>
    <x v="0"/>
    <x v="0"/>
    <n v="3"/>
    <m/>
  </r>
  <r>
    <s v="1.4"/>
    <s v="MINISTERSTWO INWESTYCJI I ROZWOJU"/>
    <x v="0"/>
    <x v="3"/>
    <x v="0"/>
    <x v="0"/>
    <n v="4"/>
    <m/>
  </r>
  <r>
    <s v="1.5"/>
    <s v="MINISTERSTWO INWESTYCJI I ROZWOJU"/>
    <x v="0"/>
    <x v="4"/>
    <x v="0"/>
    <x v="0"/>
    <n v="11"/>
    <m/>
  </r>
  <r>
    <s v="1.6"/>
    <s v="MINISTERSTWO INWESTYCJI I ROZWOJU"/>
    <x v="0"/>
    <x v="5"/>
    <x v="0"/>
    <x v="0"/>
    <n v="2"/>
    <m/>
  </r>
  <r>
    <s v="1.7"/>
    <s v="MINISTERSTWO INWESTYCJI I ROZWOJU"/>
    <x v="0"/>
    <x v="6"/>
    <x v="0"/>
    <x v="0"/>
    <n v="4"/>
    <m/>
  </r>
  <r>
    <s v="1.8"/>
    <s v="MINISTERSTWO INWESTYCJI I ROZWOJU"/>
    <x v="0"/>
    <x v="7"/>
    <x v="0"/>
    <x v="0"/>
    <n v="2"/>
    <m/>
  </r>
  <r>
    <s v="1.9"/>
    <s v="MINISTERSTWO INWESTYCJI I ROZWOJU"/>
    <x v="0"/>
    <x v="8"/>
    <x v="0"/>
    <x v="0"/>
    <n v="3"/>
    <m/>
  </r>
  <r>
    <s v="1.10"/>
    <s v="MINISTERSTWO INWESTYCJI I ROZWOJU"/>
    <x v="0"/>
    <x v="9"/>
    <x v="0"/>
    <x v="0"/>
    <n v="2"/>
    <m/>
  </r>
  <r>
    <s v="1.11"/>
    <s v="MINISTERSTWO INWESTYCJI I ROZWOJU"/>
    <x v="0"/>
    <x v="10"/>
    <x v="0"/>
    <x v="0"/>
    <n v="2"/>
    <m/>
  </r>
  <r>
    <s v="1.12"/>
    <s v="MINISTERSTWO INWESTYCJI I ROZWOJU"/>
    <x v="0"/>
    <x v="11"/>
    <x v="0"/>
    <x v="0"/>
    <n v="1"/>
    <m/>
  </r>
  <r>
    <s v="1.13"/>
    <s v="MINISTERSTWO INWESTYCJI I ROZWOJU"/>
    <x v="0"/>
    <x v="12"/>
    <x v="0"/>
    <x v="0"/>
    <n v="3"/>
    <m/>
  </r>
  <r>
    <s v="1.14"/>
    <s v="MINISTERSTWO INWESTYCJI I ROZWOJU"/>
    <x v="0"/>
    <x v="13"/>
    <x v="0"/>
    <x v="0"/>
    <n v="3"/>
    <m/>
  </r>
  <r>
    <s v="1.15"/>
    <s v="MINISTERSTWO INWESTYCJI I ROZWOJU"/>
    <x v="0"/>
    <x v="14"/>
    <x v="0"/>
    <x v="0"/>
    <n v="4"/>
    <m/>
  </r>
  <r>
    <s v="1.16"/>
    <s v="MINISTERSTWO INWESTYCJI I ROZWOJU"/>
    <x v="0"/>
    <x v="15"/>
    <x v="0"/>
    <x v="0"/>
    <n v="2"/>
    <m/>
  </r>
  <r>
    <s v="1.17"/>
    <s v="MINISTERSTWO INWESTYCJI I ROZWOJU"/>
    <x v="0"/>
    <x v="16"/>
    <x v="0"/>
    <x v="0"/>
    <n v="3"/>
    <m/>
  </r>
  <r>
    <s v="1.18"/>
    <s v="MINISTERSTWO INWESTYCJI I ROZWOJU"/>
    <x v="0"/>
    <x v="17"/>
    <x v="0"/>
    <x v="0"/>
    <n v="2"/>
    <m/>
  </r>
  <r>
    <s v="1.19"/>
    <s v="MINISTERSTWO INWESTYCJI I ROZWOJU"/>
    <x v="0"/>
    <x v="18"/>
    <x v="0"/>
    <x v="0"/>
    <n v="1"/>
    <m/>
  </r>
  <r>
    <s v="1.20"/>
    <s v="MINISTERSTWO INWESTYCJI I ROZWOJU"/>
    <x v="0"/>
    <x v="19"/>
    <x v="0"/>
    <x v="0"/>
    <n v="2"/>
    <m/>
  </r>
  <r>
    <s v="1.21"/>
    <s v="MINISTERSTWO INWESTYCJI I ROZWOJU"/>
    <x v="0"/>
    <x v="20"/>
    <x v="0"/>
    <x v="0"/>
    <n v="1"/>
    <m/>
  </r>
  <r>
    <s v="1.22"/>
    <s v="MINISTERSTWO INWESTYCJI I ROZWOJU"/>
    <x v="0"/>
    <x v="21"/>
    <x v="0"/>
    <x v="0"/>
    <n v="3"/>
    <m/>
  </r>
  <r>
    <s v="1.23"/>
    <s v="MINISTERSTWO INWESTYCJI I ROZWOJU"/>
    <x v="0"/>
    <x v="22"/>
    <x v="0"/>
    <x v="0"/>
    <n v="2"/>
    <m/>
  </r>
  <r>
    <s v="1.24"/>
    <s v="MINISTERSTWO INWESTYCJI I ROZWOJU"/>
    <x v="0"/>
    <x v="23"/>
    <x v="0"/>
    <x v="0"/>
    <n v="3"/>
    <m/>
  </r>
  <r>
    <s v="1.25"/>
    <s v="MINISTERSTWO INWESTYCJI I ROZWOJU"/>
    <x v="0"/>
    <x v="24"/>
    <x v="0"/>
    <x v="0"/>
    <n v="3"/>
    <m/>
  </r>
  <r>
    <s v="1.26"/>
    <s v="MINISTERSTWO INWESTYCJI I ROZWOJU"/>
    <x v="0"/>
    <x v="25"/>
    <x v="0"/>
    <x v="0"/>
    <n v="4"/>
    <m/>
  </r>
  <r>
    <s v="1.27"/>
    <s v="MINISTERSTWO INWESTYCJI I ROZWOJU"/>
    <x v="0"/>
    <x v="26"/>
    <x v="0"/>
    <x v="0"/>
    <n v="4"/>
    <m/>
  </r>
  <r>
    <s v="1.28"/>
    <s v="MINISTERSTWO INWESTYCJI I ROZWOJU"/>
    <x v="0"/>
    <x v="27"/>
    <x v="0"/>
    <x v="0"/>
    <n v="1"/>
    <m/>
  </r>
  <r>
    <s v="1.29"/>
    <s v="MINISTERSTWO INWESTYCJI I ROZWOJU"/>
    <x v="0"/>
    <x v="28"/>
    <x v="0"/>
    <x v="0"/>
    <n v="1"/>
    <m/>
  </r>
  <r>
    <s v="1.30"/>
    <s v="MINISTERSTWO INWESTYCJI I ROZWOJU"/>
    <x v="0"/>
    <x v="29"/>
    <x v="0"/>
    <x v="0"/>
    <n v="1"/>
    <m/>
  </r>
  <r>
    <s v="1.31"/>
    <s v="MINISTERSTWO INWESTYCJI I ROZWOJU"/>
    <x v="0"/>
    <x v="30"/>
    <x v="0"/>
    <x v="0"/>
    <n v="3"/>
    <m/>
  </r>
  <r>
    <s v="1.32"/>
    <s v="MINISTERSTWO INWESTYCJI I ROZWOJU"/>
    <x v="0"/>
    <x v="31"/>
    <x v="0"/>
    <x v="0"/>
    <n v="1"/>
    <m/>
  </r>
  <r>
    <s v="1.33"/>
    <s v="MINISTERSTWO INWESTYCJI I ROZWOJU"/>
    <x v="0"/>
    <x v="32"/>
    <x v="0"/>
    <x v="0"/>
    <n v="1"/>
    <m/>
  </r>
  <r>
    <s v="1.34"/>
    <s v="MINISTERSTWO INWESTYCJI I ROZWOJU"/>
    <x v="0"/>
    <x v="33"/>
    <x v="0"/>
    <x v="0"/>
    <n v="1"/>
    <m/>
  </r>
  <r>
    <s v="1.35"/>
    <s v="MINISTERSTWO INWESTYCJI I ROZWOJU"/>
    <x v="0"/>
    <x v="34"/>
    <x v="0"/>
    <x v="0"/>
    <n v="2"/>
    <m/>
  </r>
  <r>
    <s v="1.36"/>
    <s v="MINISTERSTWO INWESTYCJI I ROZWOJU"/>
    <x v="0"/>
    <x v="35"/>
    <x v="0"/>
    <x v="0"/>
    <n v="1"/>
    <m/>
  </r>
  <r>
    <s v="1.37"/>
    <s v="MINISTERSTWO INWESTYCJI I ROZWOJU"/>
    <x v="0"/>
    <x v="36"/>
    <x v="0"/>
    <x v="0"/>
    <n v="1"/>
    <m/>
  </r>
  <r>
    <s v="1.38"/>
    <s v="MINISTERSTWO INWESTYCJI I ROZWOJU"/>
    <x v="0"/>
    <x v="37"/>
    <x v="0"/>
    <x v="0"/>
    <n v="2"/>
    <m/>
  </r>
  <r>
    <s v="1.39"/>
    <s v="MINISTERSTWO INWESTYCJI I ROZWOJU"/>
    <x v="0"/>
    <x v="38"/>
    <x v="0"/>
    <x v="0"/>
    <n v="1"/>
    <m/>
  </r>
  <r>
    <s v="1.40"/>
    <s v="MINISTERSTWO INWESTYCJI I ROZWOJU"/>
    <x v="0"/>
    <x v="39"/>
    <x v="0"/>
    <x v="0"/>
    <n v="1"/>
    <m/>
  </r>
  <r>
    <s v="1.41"/>
    <s v="MINISTERSTWO INWESTYCJI I ROZWOJU"/>
    <x v="0"/>
    <x v="40"/>
    <x v="0"/>
    <x v="0"/>
    <n v="1"/>
    <m/>
  </r>
  <r>
    <s v="2.1"/>
    <s v="DOLNOŚLĄSKI URZĄD WOJEWÓDZKI"/>
    <x v="1"/>
    <x v="41"/>
    <x v="1"/>
    <x v="1"/>
    <n v="1"/>
    <n v="5"/>
  </r>
  <r>
    <s v="2.2"/>
    <s v="DOLNOŚLĄSKI URZĄD WOJEWÓDZKI"/>
    <x v="1"/>
    <x v="42"/>
    <x v="1"/>
    <x v="1"/>
    <n v="1"/>
    <m/>
  </r>
  <r>
    <s v="2.3"/>
    <s v="DOLNOŚLĄSKI URZĄD WOJEWÓDZKI"/>
    <x v="1"/>
    <x v="43"/>
    <x v="1"/>
    <x v="1"/>
    <n v="3"/>
    <m/>
  </r>
  <r>
    <s v="3.1"/>
    <s v="ŚLĄSKI URZĄD WOJEWÓDZKI"/>
    <x v="2"/>
    <x v="44"/>
    <x v="2"/>
    <x v="2"/>
    <n v="2"/>
    <n v="2"/>
  </r>
  <r>
    <s v="4.1"/>
    <s v="POWIATOWY INSPEKTORAT NADZORU BUDOWLANEGO W KROŚNIE ODRZAŃSKIM"/>
    <x v="3"/>
    <x v="45"/>
    <x v="3"/>
    <x v="3"/>
    <n v="1"/>
    <n v="1"/>
  </r>
  <r>
    <s v="5.1"/>
    <s v="OŚRODEK SZKOLEŃ SPECJALISTYCZNYCH STRAŻY GRANICZNEJ"/>
    <x v="4"/>
    <x v="46"/>
    <x v="1"/>
    <x v="4"/>
    <n v="7"/>
    <n v="10"/>
  </r>
  <r>
    <s v="5.2"/>
    <s v="OŚRODEK SZKOLEŃ SPECJALISTYCZNYCH STRAŻY GRANICZNEJ"/>
    <x v="4"/>
    <x v="47"/>
    <x v="1"/>
    <x v="5"/>
    <n v="3"/>
    <m/>
  </r>
  <r>
    <s v="6.1"/>
    <s v="WOJEWÓDZKI INSPEKTORAT NADZORU BUDOWLANEGO W KATOWICACH"/>
    <x v="5"/>
    <x v="48"/>
    <x v="2"/>
    <x v="2"/>
    <n v="2"/>
    <n v="2"/>
  </r>
  <r>
    <s v="7.1"/>
    <s v="WOJEWÓDZKI INSPEKTORAT NADZORU BUDOWLANEGO W OPOLU"/>
    <x v="6"/>
    <x v="49"/>
    <x v="4"/>
    <x v="6"/>
    <n v="1"/>
    <n v="1"/>
  </r>
  <r>
    <m/>
    <m/>
    <x v="7"/>
    <x v="50"/>
    <x v="5"/>
    <x v="7"/>
    <n v="121"/>
    <n v="1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">
  <r>
    <s v="1.1"/>
    <x v="0"/>
    <x v="0"/>
    <x v="0"/>
    <x v="0"/>
    <x v="0"/>
    <s v="Warszawa"/>
    <n v="1"/>
    <n v="35"/>
  </r>
  <r>
    <s v="1.2"/>
    <x v="0"/>
    <x v="0"/>
    <x v="1"/>
    <x v="0"/>
    <x v="0"/>
    <s v="Warszawa"/>
    <n v="4"/>
    <m/>
  </r>
  <r>
    <s v="1.3"/>
    <x v="0"/>
    <x v="0"/>
    <x v="2"/>
    <x v="0"/>
    <x v="0"/>
    <s v="Warszawa"/>
    <n v="1"/>
    <m/>
  </r>
  <r>
    <s v="1.4"/>
    <x v="0"/>
    <x v="0"/>
    <x v="3"/>
    <x v="0"/>
    <x v="0"/>
    <s v="Warszawa"/>
    <n v="4"/>
    <m/>
  </r>
  <r>
    <s v="1.5"/>
    <x v="0"/>
    <x v="0"/>
    <x v="4"/>
    <x v="0"/>
    <x v="0"/>
    <s v="Warszawa"/>
    <n v="1"/>
    <m/>
  </r>
  <r>
    <s v="1.6"/>
    <x v="0"/>
    <x v="0"/>
    <x v="5"/>
    <x v="0"/>
    <x v="0"/>
    <s v="Warszawa"/>
    <n v="1"/>
    <m/>
  </r>
  <r>
    <s v="1.7"/>
    <x v="0"/>
    <x v="0"/>
    <x v="6"/>
    <x v="0"/>
    <x v="0"/>
    <s v="Warszawa"/>
    <n v="1"/>
    <m/>
  </r>
  <r>
    <s v="1.8"/>
    <x v="0"/>
    <x v="0"/>
    <x v="7"/>
    <x v="0"/>
    <x v="0"/>
    <s v="Warszawa"/>
    <n v="3"/>
    <m/>
  </r>
  <r>
    <s v="1.9"/>
    <x v="0"/>
    <x v="0"/>
    <x v="8"/>
    <x v="0"/>
    <x v="0"/>
    <s v="Warszawa"/>
    <n v="1"/>
    <m/>
  </r>
  <r>
    <s v="1.10"/>
    <x v="0"/>
    <x v="0"/>
    <x v="9"/>
    <x v="0"/>
    <x v="0"/>
    <s v="Warszawa"/>
    <n v="1"/>
    <m/>
  </r>
  <r>
    <s v="1.11"/>
    <x v="0"/>
    <x v="0"/>
    <x v="10"/>
    <x v="0"/>
    <x v="0"/>
    <s v="Warszawa"/>
    <n v="3"/>
    <m/>
  </r>
  <r>
    <s v="1.12"/>
    <x v="0"/>
    <x v="0"/>
    <x v="11"/>
    <x v="0"/>
    <x v="0"/>
    <s v="Warszawa"/>
    <n v="1"/>
    <m/>
  </r>
  <r>
    <s v="1.13"/>
    <x v="0"/>
    <x v="0"/>
    <x v="12"/>
    <x v="0"/>
    <x v="0"/>
    <s v="Warszawa"/>
    <n v="2"/>
    <m/>
  </r>
  <r>
    <s v="1.14"/>
    <x v="0"/>
    <x v="0"/>
    <x v="13"/>
    <x v="0"/>
    <x v="0"/>
    <s v="Warszawa"/>
    <n v="1"/>
    <m/>
  </r>
  <r>
    <s v="1.15"/>
    <x v="0"/>
    <x v="0"/>
    <x v="14"/>
    <x v="0"/>
    <x v="0"/>
    <s v="Warszawa"/>
    <n v="2"/>
    <m/>
  </r>
  <r>
    <s v="1.16"/>
    <x v="0"/>
    <x v="0"/>
    <x v="15"/>
    <x v="0"/>
    <x v="0"/>
    <s v="Warszawa"/>
    <n v="1"/>
    <m/>
  </r>
  <r>
    <s v="1.17"/>
    <x v="0"/>
    <x v="0"/>
    <x v="16"/>
    <x v="0"/>
    <x v="0"/>
    <s v="Warszawa"/>
    <n v="1"/>
    <m/>
  </r>
  <r>
    <s v="1.18"/>
    <x v="0"/>
    <x v="0"/>
    <x v="17"/>
    <x v="0"/>
    <x v="0"/>
    <s v="Warszawa"/>
    <n v="1"/>
    <m/>
  </r>
  <r>
    <s v="1.19"/>
    <x v="0"/>
    <x v="0"/>
    <x v="18"/>
    <x v="0"/>
    <x v="0"/>
    <s v="Warszawa"/>
    <n v="1"/>
    <m/>
  </r>
  <r>
    <s v="1.20"/>
    <x v="0"/>
    <x v="0"/>
    <x v="19"/>
    <x v="0"/>
    <x v="0"/>
    <s v="Warszawa"/>
    <n v="1"/>
    <m/>
  </r>
  <r>
    <s v="1.21"/>
    <x v="0"/>
    <x v="0"/>
    <x v="20"/>
    <x v="0"/>
    <x v="0"/>
    <s v="Warszawa"/>
    <n v="1"/>
    <m/>
  </r>
  <r>
    <s v="1.22"/>
    <x v="0"/>
    <x v="0"/>
    <x v="21"/>
    <x v="0"/>
    <x v="0"/>
    <s v="Warszawa"/>
    <n v="1"/>
    <m/>
  </r>
  <r>
    <s v="1.23"/>
    <x v="0"/>
    <x v="0"/>
    <x v="22"/>
    <x v="0"/>
    <x v="0"/>
    <s v="Warszawa"/>
    <n v="1"/>
    <m/>
  </r>
  <r>
    <s v="2.1"/>
    <x v="1"/>
    <x v="1"/>
    <x v="1"/>
    <x v="0"/>
    <x v="0"/>
    <s v="Warszawa"/>
    <n v="1"/>
    <n v="1"/>
  </r>
  <r>
    <s v="3.1"/>
    <x v="2"/>
    <x v="2"/>
    <x v="23"/>
    <x v="0"/>
    <x v="0"/>
    <s v="Warszawa"/>
    <n v="1"/>
    <n v="1"/>
  </r>
  <r>
    <s v="4.1"/>
    <x v="3"/>
    <x v="3"/>
    <x v="24"/>
    <x v="0"/>
    <x v="0"/>
    <s v="Warszawa"/>
    <n v="1"/>
    <n v="28"/>
  </r>
  <r>
    <s v="4.2"/>
    <x v="3"/>
    <x v="3"/>
    <x v="1"/>
    <x v="0"/>
    <x v="0"/>
    <s v="Warszawa"/>
    <n v="5"/>
    <m/>
  </r>
  <r>
    <s v="4.3"/>
    <x v="3"/>
    <x v="3"/>
    <x v="25"/>
    <x v="0"/>
    <x v="0"/>
    <s v="Warszawa"/>
    <n v="9"/>
    <m/>
  </r>
  <r>
    <s v="4.4"/>
    <x v="3"/>
    <x v="3"/>
    <x v="26"/>
    <x v="0"/>
    <x v="0"/>
    <s v="Warszawa"/>
    <n v="1"/>
    <m/>
  </r>
  <r>
    <s v="4.5"/>
    <x v="3"/>
    <x v="3"/>
    <x v="27"/>
    <x v="0"/>
    <x v="0"/>
    <s v="Warszawa"/>
    <n v="1"/>
    <m/>
  </r>
  <r>
    <s v="4.6"/>
    <x v="3"/>
    <x v="3"/>
    <x v="28"/>
    <x v="0"/>
    <x v="0"/>
    <s v="Warszawa"/>
    <n v="2"/>
    <m/>
  </r>
  <r>
    <s v="4.7"/>
    <x v="3"/>
    <x v="3"/>
    <x v="29"/>
    <x v="0"/>
    <x v="0"/>
    <s v="Warszawa"/>
    <n v="2"/>
    <m/>
  </r>
  <r>
    <s v="4.8"/>
    <x v="3"/>
    <x v="3"/>
    <x v="30"/>
    <x v="0"/>
    <x v="0"/>
    <s v="Warszawa"/>
    <n v="1"/>
    <m/>
  </r>
  <r>
    <s v="4.9"/>
    <x v="3"/>
    <x v="3"/>
    <x v="31"/>
    <x v="0"/>
    <x v="0"/>
    <s v="Warszawa"/>
    <n v="1"/>
    <m/>
  </r>
  <r>
    <s v="4.10"/>
    <x v="3"/>
    <x v="3"/>
    <x v="32"/>
    <x v="0"/>
    <x v="0"/>
    <s v="Warszawa"/>
    <n v="1"/>
    <m/>
  </r>
  <r>
    <s v="4.11"/>
    <x v="3"/>
    <x v="3"/>
    <x v="33"/>
    <x v="0"/>
    <x v="0"/>
    <s v="Warszawa"/>
    <n v="3"/>
    <m/>
  </r>
  <r>
    <s v="4.12"/>
    <x v="3"/>
    <x v="3"/>
    <x v="34"/>
    <x v="0"/>
    <x v="0"/>
    <s v="Warszawa"/>
    <n v="1"/>
    <m/>
  </r>
  <r>
    <s v="5.1"/>
    <x v="4"/>
    <x v="4"/>
    <x v="35"/>
    <x v="0"/>
    <x v="0"/>
    <s v="Warszawa"/>
    <n v="2"/>
    <n v="3"/>
  </r>
  <r>
    <s v="5.2"/>
    <x v="4"/>
    <x v="4"/>
    <x v="36"/>
    <x v="0"/>
    <x v="0"/>
    <s v="Warszawa"/>
    <n v="1"/>
    <m/>
  </r>
  <r>
    <s v="6.1"/>
    <x v="5"/>
    <x v="5"/>
    <x v="37"/>
    <x v="0"/>
    <x v="0"/>
    <s v="Warszawa"/>
    <n v="18"/>
    <n v="18"/>
  </r>
  <r>
    <s v="7.1"/>
    <x v="6"/>
    <x v="6"/>
    <x v="38"/>
    <x v="1"/>
    <x v="1"/>
    <s v="Olsztyn"/>
    <n v="4"/>
    <n v="4"/>
  </r>
  <r>
    <s v="8.1"/>
    <x v="7"/>
    <x v="7"/>
    <x v="39"/>
    <x v="2"/>
    <x v="2"/>
    <s v="Gdańsk"/>
    <n v="10"/>
    <n v="10"/>
  </r>
  <r>
    <s v="9.1"/>
    <x v="8"/>
    <x v="8"/>
    <x v="40"/>
    <x v="1"/>
    <x v="1"/>
    <s v="Olsztyn"/>
    <n v="1"/>
    <n v="8"/>
  </r>
  <r>
    <s v="9.2"/>
    <x v="8"/>
    <x v="8"/>
    <x v="41"/>
    <x v="1"/>
    <x v="1"/>
    <s v="Olsztyn"/>
    <n v="2"/>
    <m/>
  </r>
  <r>
    <s v="9.3"/>
    <x v="8"/>
    <x v="8"/>
    <x v="42"/>
    <x v="1"/>
    <x v="1"/>
    <s v="Olsztyn"/>
    <n v="1"/>
    <m/>
  </r>
  <r>
    <s v="9.4"/>
    <x v="8"/>
    <x v="8"/>
    <x v="43"/>
    <x v="1"/>
    <x v="3"/>
    <s v="Elbląg"/>
    <n v="2"/>
    <m/>
  </r>
  <r>
    <s v="9.5"/>
    <x v="8"/>
    <x v="8"/>
    <x v="44"/>
    <x v="1"/>
    <x v="1"/>
    <s v="Olsztyn"/>
    <n v="1"/>
    <m/>
  </r>
  <r>
    <s v="9.6"/>
    <x v="8"/>
    <x v="8"/>
    <x v="45"/>
    <x v="1"/>
    <x v="1"/>
    <s v="Olsztyn"/>
    <n v="1"/>
    <m/>
  </r>
  <r>
    <s v="10.1"/>
    <x v="9"/>
    <x v="9"/>
    <x v="46"/>
    <x v="3"/>
    <x v="4"/>
    <s v="Poznań"/>
    <n v="7"/>
    <n v="10"/>
  </r>
  <r>
    <s v="10.2"/>
    <x v="9"/>
    <x v="9"/>
    <x v="47"/>
    <x v="3"/>
    <x v="4"/>
    <s v="Poznań"/>
    <n v="1"/>
    <m/>
  </r>
  <r>
    <s v="10.3"/>
    <x v="9"/>
    <x v="9"/>
    <x v="48"/>
    <x v="3"/>
    <x v="4"/>
    <s v="Poznań"/>
    <n v="1"/>
    <m/>
  </r>
  <r>
    <s v="10.4"/>
    <x v="9"/>
    <x v="9"/>
    <x v="49"/>
    <x v="3"/>
    <x v="4"/>
    <s v="Poznań"/>
    <n v="1"/>
    <m/>
  </r>
  <r>
    <s v="11.1"/>
    <x v="10"/>
    <x v="10"/>
    <x v="50"/>
    <x v="4"/>
    <x v="5"/>
    <s v="Bydgoszcz"/>
    <n v="2"/>
    <n v="12"/>
  </r>
  <r>
    <s v="11.2"/>
    <x v="10"/>
    <x v="10"/>
    <x v="51"/>
    <x v="4"/>
    <x v="5"/>
    <s v="Bydgoszcz"/>
    <n v="2"/>
    <m/>
  </r>
  <r>
    <s v="11.3"/>
    <x v="10"/>
    <x v="10"/>
    <x v="52"/>
    <x v="4"/>
    <x v="5"/>
    <s v="Bydgoszcz"/>
    <n v="4"/>
    <m/>
  </r>
  <r>
    <s v="11.4"/>
    <x v="10"/>
    <x v="10"/>
    <x v="53"/>
    <x v="4"/>
    <x v="6"/>
    <s v="Toruń"/>
    <n v="2"/>
    <m/>
  </r>
  <r>
    <s v="11.5"/>
    <x v="10"/>
    <x v="10"/>
    <x v="54"/>
    <x v="4"/>
    <x v="7"/>
    <s v="Włocławek"/>
    <n v="2"/>
    <m/>
  </r>
  <r>
    <m/>
    <x v="11"/>
    <x v="11"/>
    <x v="55"/>
    <x v="5"/>
    <x v="8"/>
    <m/>
    <n v="130"/>
    <n v="13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s v="1.1"/>
    <s v="MINISTERSTWO NAUKI I SZKOLNICTWA WYŻSZEGO"/>
    <x v="0"/>
    <x v="0"/>
    <x v="0"/>
    <x v="0"/>
    <x v="0"/>
    <n v="10"/>
  </r>
  <r>
    <s v="1.2"/>
    <s v="MINISTERSTWO NAUKI I SZKOLNICTWA WYŻSZEGO"/>
    <x v="0"/>
    <x v="1"/>
    <x v="0"/>
    <x v="0"/>
    <x v="0"/>
    <m/>
  </r>
  <r>
    <s v="1.3"/>
    <s v="MINISTERSTWO NAUKI I SZKOLNICTWA WYŻSZEGO"/>
    <x v="0"/>
    <x v="2"/>
    <x v="0"/>
    <x v="0"/>
    <x v="0"/>
    <m/>
  </r>
  <r>
    <s v="1.4"/>
    <s v="MINISTERSTWO NAUKI I SZKOLNICTWA WYŻSZEGO"/>
    <x v="0"/>
    <x v="3"/>
    <x v="0"/>
    <x v="0"/>
    <x v="0"/>
    <m/>
  </r>
  <r>
    <s v="1.5"/>
    <s v="MINISTERSTWO NAUKI I SZKOLNICTWA WYŻSZEGO"/>
    <x v="0"/>
    <x v="4"/>
    <x v="0"/>
    <x v="0"/>
    <x v="0"/>
    <m/>
  </r>
  <r>
    <s v="1.6"/>
    <s v="MINISTERSTWO NAUKI I SZKOLNICTWA WYŻSZEGO"/>
    <x v="0"/>
    <x v="5"/>
    <x v="0"/>
    <x v="0"/>
    <x v="0"/>
    <m/>
  </r>
  <r>
    <s v="1.7"/>
    <s v="MINISTERSTWO NAUKI I SZKOLNICTWA WYŻSZEGO"/>
    <x v="0"/>
    <x v="6"/>
    <x v="0"/>
    <x v="0"/>
    <x v="0"/>
    <m/>
  </r>
  <r>
    <s v="1.8"/>
    <s v="MINISTERSTWO NAUKI I SZKOLNICTWA WYŻSZEGO"/>
    <x v="0"/>
    <x v="7"/>
    <x v="0"/>
    <x v="0"/>
    <x v="1"/>
    <m/>
  </r>
  <r>
    <s v="1.9"/>
    <s v="MINISTERSTWO NAUKI I SZKOLNICTWA WYŻSZEGO"/>
    <x v="0"/>
    <x v="8"/>
    <x v="0"/>
    <x v="0"/>
    <x v="0"/>
    <m/>
  </r>
  <r>
    <s v="2.1"/>
    <s v="MINISTERSTWO PRZEDSIĘBIORCZOŚCI I TECHNOLOGII"/>
    <x v="1"/>
    <x v="9"/>
    <x v="0"/>
    <x v="0"/>
    <x v="0"/>
    <n v="6"/>
  </r>
  <r>
    <s v="2.2"/>
    <s v="MINISTERSTWO PRZEDSIĘBIORCZOŚCI I TECHNOLOGII"/>
    <x v="1"/>
    <x v="10"/>
    <x v="0"/>
    <x v="0"/>
    <x v="0"/>
    <m/>
  </r>
  <r>
    <s v="2.3"/>
    <s v="MINISTERSTWO PRZEDSIĘBIORCZOŚCI I TECHNOLOGII"/>
    <x v="1"/>
    <x v="11"/>
    <x v="0"/>
    <x v="0"/>
    <x v="0"/>
    <m/>
  </r>
  <r>
    <s v="2.4"/>
    <s v="MINISTERSTWO PRZEDSIĘBIORCZOŚCI I TECHNOLOGII"/>
    <x v="1"/>
    <x v="12"/>
    <x v="0"/>
    <x v="0"/>
    <x v="0"/>
    <m/>
  </r>
  <r>
    <s v="2.5"/>
    <s v="MINISTERSTWO PRZEDSIĘBIORCZOŚCI I TECHNOLOGII"/>
    <x v="1"/>
    <x v="13"/>
    <x v="0"/>
    <x v="0"/>
    <x v="0"/>
    <m/>
  </r>
  <r>
    <s v="2.6"/>
    <s v="MINISTERSTWO PRZEDSIĘBIORCZOŚCI I TECHNOLOGII"/>
    <x v="1"/>
    <x v="14"/>
    <x v="0"/>
    <x v="0"/>
    <x v="0"/>
    <m/>
  </r>
  <r>
    <s v="3.1"/>
    <s v="MINISTERSTWO OBRONY NARODOWEJ"/>
    <x v="2"/>
    <x v="15"/>
    <x v="0"/>
    <x v="0"/>
    <x v="0"/>
    <n v="3"/>
  </r>
  <r>
    <s v="3.2"/>
    <s v="MINISTERSTWO OBRONY NARODOWEJ"/>
    <x v="2"/>
    <x v="16"/>
    <x v="0"/>
    <x v="0"/>
    <x v="0"/>
    <m/>
  </r>
  <r>
    <s v="3.3"/>
    <s v="MINISTERSTWO OBRONY NARODOWEJ"/>
    <x v="2"/>
    <x v="17"/>
    <x v="0"/>
    <x v="0"/>
    <x v="0"/>
    <m/>
  </r>
  <r>
    <s v="4.1"/>
    <s v="MINISTERSTWO ROLNICTWA I ROZWOJU WSI"/>
    <x v="3"/>
    <x v="18"/>
    <x v="0"/>
    <x v="0"/>
    <x v="0"/>
    <n v="12"/>
  </r>
  <r>
    <s v="4.2"/>
    <s v="MINISTERSTWO ROLNICTWA I ROZWOJU WSI"/>
    <x v="3"/>
    <x v="19"/>
    <x v="0"/>
    <x v="0"/>
    <x v="0"/>
    <m/>
  </r>
  <r>
    <s v="4.3"/>
    <s v="MINISTERSTWO ROLNICTWA I ROZWOJU WSI"/>
    <x v="3"/>
    <x v="20"/>
    <x v="0"/>
    <x v="0"/>
    <x v="0"/>
    <m/>
  </r>
  <r>
    <s v="4.4"/>
    <s v="MINISTERSTWO ROLNICTWA I ROZWOJU WSI"/>
    <x v="3"/>
    <x v="21"/>
    <x v="0"/>
    <x v="0"/>
    <x v="0"/>
    <m/>
  </r>
  <r>
    <s v="4.5"/>
    <s v="MINISTERSTWO ROLNICTWA I ROZWOJU WSI"/>
    <x v="3"/>
    <x v="22"/>
    <x v="0"/>
    <x v="0"/>
    <x v="0"/>
    <m/>
  </r>
  <r>
    <s v="4.6"/>
    <s v="MINISTERSTWO ROLNICTWA I ROZWOJU WSI"/>
    <x v="3"/>
    <x v="23"/>
    <x v="0"/>
    <x v="0"/>
    <x v="0"/>
    <m/>
  </r>
  <r>
    <s v="4.7"/>
    <s v="MINISTERSTWO ROLNICTWA I ROZWOJU WSI"/>
    <x v="3"/>
    <x v="24"/>
    <x v="0"/>
    <x v="0"/>
    <x v="0"/>
    <m/>
  </r>
  <r>
    <s v="4.8"/>
    <s v="MINISTERSTWO ROLNICTWA I ROZWOJU WSI"/>
    <x v="3"/>
    <x v="25"/>
    <x v="0"/>
    <x v="0"/>
    <x v="0"/>
    <m/>
  </r>
  <r>
    <s v="4.9"/>
    <s v="MINISTERSTWO ROLNICTWA I ROZWOJU WSI"/>
    <x v="3"/>
    <x v="26"/>
    <x v="0"/>
    <x v="0"/>
    <x v="0"/>
    <m/>
  </r>
  <r>
    <s v="4.10"/>
    <s v="MINISTERSTWO ROLNICTWA I ROZWOJU WSI"/>
    <x v="3"/>
    <x v="27"/>
    <x v="0"/>
    <x v="0"/>
    <x v="1"/>
    <m/>
  </r>
  <r>
    <s v="4.11"/>
    <s v="MINISTERSTWO ROLNICTWA I ROZWOJU WSI"/>
    <x v="3"/>
    <x v="28"/>
    <x v="0"/>
    <x v="0"/>
    <x v="0"/>
    <m/>
  </r>
  <r>
    <s v="5.1"/>
    <s v="MINISTERSTWO RODZINY, PRACY I POLITYKI SPOŁECZNEJ"/>
    <x v="4"/>
    <x v="29"/>
    <x v="0"/>
    <x v="0"/>
    <x v="1"/>
    <n v="10"/>
  </r>
  <r>
    <s v="5.2"/>
    <s v="MINISTERSTWO RODZINY, PRACY I POLITYKI SPOŁECZNEJ"/>
    <x v="4"/>
    <x v="30"/>
    <x v="0"/>
    <x v="0"/>
    <x v="0"/>
    <m/>
  </r>
  <r>
    <s v="5.3"/>
    <s v="MINISTERSTWO RODZINY, PRACY I POLITYKI SPOŁECZNEJ"/>
    <x v="4"/>
    <x v="31"/>
    <x v="0"/>
    <x v="0"/>
    <x v="1"/>
    <m/>
  </r>
  <r>
    <s v="5.4"/>
    <s v="MINISTERSTWO RODZINY, PRACY I POLITYKI SPOŁECZNEJ"/>
    <x v="4"/>
    <x v="32"/>
    <x v="0"/>
    <x v="0"/>
    <x v="0"/>
    <m/>
  </r>
  <r>
    <s v="5.5"/>
    <s v="MINISTERSTWO RODZINY, PRACY I POLITYKI SPOŁECZNEJ"/>
    <x v="4"/>
    <x v="33"/>
    <x v="0"/>
    <x v="0"/>
    <x v="2"/>
    <m/>
  </r>
  <r>
    <s v="5.6"/>
    <s v="MINISTERSTWO RODZINY, PRACY I POLITYKI SPOŁECZNEJ"/>
    <x v="4"/>
    <x v="34"/>
    <x v="0"/>
    <x v="0"/>
    <x v="0"/>
    <m/>
  </r>
  <r>
    <s v="6.1"/>
    <s v="MINISTERSTWO ŚRODOWISKA"/>
    <x v="5"/>
    <x v="35"/>
    <x v="0"/>
    <x v="0"/>
    <x v="0"/>
    <n v="15"/>
  </r>
  <r>
    <s v="6.2"/>
    <s v="MINISTERSTWO ŚRODOWISKA"/>
    <x v="5"/>
    <x v="36"/>
    <x v="0"/>
    <x v="0"/>
    <x v="0"/>
    <m/>
  </r>
  <r>
    <s v="6.3"/>
    <s v="MINISTERSTWO ŚRODOWISKA"/>
    <x v="5"/>
    <x v="37"/>
    <x v="0"/>
    <x v="0"/>
    <x v="1"/>
    <m/>
  </r>
  <r>
    <s v="6.4"/>
    <s v="MINISTERSTWO ŚRODOWISKA"/>
    <x v="5"/>
    <x v="38"/>
    <x v="0"/>
    <x v="0"/>
    <x v="0"/>
    <m/>
  </r>
  <r>
    <s v="6.5"/>
    <s v="MINISTERSTWO ŚRODOWISKA"/>
    <x v="5"/>
    <x v="39"/>
    <x v="0"/>
    <x v="0"/>
    <x v="0"/>
    <m/>
  </r>
  <r>
    <s v="6.6"/>
    <s v="MINISTERSTWO ŚRODOWISKA"/>
    <x v="5"/>
    <x v="40"/>
    <x v="0"/>
    <x v="0"/>
    <x v="0"/>
    <m/>
  </r>
  <r>
    <s v="6.7"/>
    <s v="MINISTERSTWO ŚRODOWISKA"/>
    <x v="5"/>
    <x v="41"/>
    <x v="0"/>
    <x v="0"/>
    <x v="0"/>
    <m/>
  </r>
  <r>
    <s v="6.8"/>
    <s v="MINISTERSTWO ŚRODOWISKA"/>
    <x v="5"/>
    <x v="42"/>
    <x v="0"/>
    <x v="0"/>
    <x v="0"/>
    <m/>
  </r>
  <r>
    <s v="6.9"/>
    <s v="MINISTERSTWO ŚRODOWISKA"/>
    <x v="5"/>
    <x v="43"/>
    <x v="0"/>
    <x v="0"/>
    <x v="0"/>
    <m/>
  </r>
  <r>
    <s v="6.10"/>
    <s v="MINISTERSTWO ŚRODOWISKA"/>
    <x v="5"/>
    <x v="44"/>
    <x v="0"/>
    <x v="0"/>
    <x v="0"/>
    <m/>
  </r>
  <r>
    <s v="6.11"/>
    <s v="MINISTERSTWO ŚRODOWISKA"/>
    <x v="5"/>
    <x v="45"/>
    <x v="0"/>
    <x v="0"/>
    <x v="0"/>
    <m/>
  </r>
  <r>
    <s v="6.12"/>
    <s v="MINISTERSTWO ŚRODOWISKA"/>
    <x v="5"/>
    <x v="46"/>
    <x v="0"/>
    <x v="0"/>
    <x v="0"/>
    <m/>
  </r>
  <r>
    <s v="6.13"/>
    <s v="MINISTERSTWO ŚRODOWISKA"/>
    <x v="5"/>
    <x v="47"/>
    <x v="0"/>
    <x v="0"/>
    <x v="0"/>
    <m/>
  </r>
  <r>
    <s v="6.14"/>
    <s v="MINISTERSTWO ŚRODOWISKA"/>
    <x v="5"/>
    <x v="48"/>
    <x v="0"/>
    <x v="0"/>
    <x v="0"/>
    <m/>
  </r>
  <r>
    <s v="7.1"/>
    <s v="MINISTERSTWO SPRAW WEWNĘTRZNYCH I ADMINISTRACJI"/>
    <x v="6"/>
    <x v="49"/>
    <x v="0"/>
    <x v="0"/>
    <x v="0"/>
    <n v="14"/>
  </r>
  <r>
    <s v="7.2"/>
    <s v="MINISTERSTWO SPRAW WEWNĘTRZNYCH I ADMINISTRACJI"/>
    <x v="6"/>
    <x v="50"/>
    <x v="0"/>
    <x v="0"/>
    <x v="0"/>
    <m/>
  </r>
  <r>
    <s v="7.3"/>
    <s v="MINISTERSTWO SPRAW WEWNĘTRZNYCH I ADMINISTRACJI"/>
    <x v="6"/>
    <x v="51"/>
    <x v="0"/>
    <x v="0"/>
    <x v="0"/>
    <m/>
  </r>
  <r>
    <s v="7.4"/>
    <s v="MINISTERSTWO SPRAW WEWNĘTRZNYCH I ADMINISTRACJI"/>
    <x v="6"/>
    <x v="52"/>
    <x v="0"/>
    <x v="0"/>
    <x v="0"/>
    <m/>
  </r>
  <r>
    <s v="7.5"/>
    <s v="MINISTERSTWO SPRAW WEWNĘTRZNYCH I ADMINISTRACJI"/>
    <x v="6"/>
    <x v="53"/>
    <x v="0"/>
    <x v="0"/>
    <x v="0"/>
    <m/>
  </r>
  <r>
    <s v="7.6"/>
    <s v="MINISTERSTWO SPRAW WEWNĘTRZNYCH I ADMINISTRACJI"/>
    <x v="6"/>
    <x v="54"/>
    <x v="0"/>
    <x v="0"/>
    <x v="0"/>
    <m/>
  </r>
  <r>
    <s v="7.7"/>
    <s v="MINISTERSTWO SPRAW WEWNĘTRZNYCH I ADMINISTRACJI"/>
    <x v="6"/>
    <x v="55"/>
    <x v="0"/>
    <x v="0"/>
    <x v="0"/>
    <m/>
  </r>
  <r>
    <s v="7.8"/>
    <s v="MINISTERSTWO SPRAW WEWNĘTRZNYCH I ADMINISTRACJI"/>
    <x v="6"/>
    <x v="56"/>
    <x v="0"/>
    <x v="0"/>
    <x v="0"/>
    <m/>
  </r>
  <r>
    <s v="7.9"/>
    <s v="MINISTERSTWO SPRAW WEWNĘTRZNYCH I ADMINISTRACJI"/>
    <x v="6"/>
    <x v="57"/>
    <x v="0"/>
    <x v="0"/>
    <x v="0"/>
    <m/>
  </r>
  <r>
    <s v="7.10"/>
    <s v="MINISTERSTWO SPRAW WEWNĘTRZNYCH I ADMINISTRACJI"/>
    <x v="6"/>
    <x v="58"/>
    <x v="0"/>
    <x v="0"/>
    <x v="0"/>
    <m/>
  </r>
  <r>
    <s v="7.11"/>
    <s v="MINISTERSTWO SPRAW WEWNĘTRZNYCH I ADMINISTRACJI"/>
    <x v="6"/>
    <x v="59"/>
    <x v="0"/>
    <x v="0"/>
    <x v="1"/>
    <m/>
  </r>
  <r>
    <s v="7.12"/>
    <s v="MINISTERSTWO SPRAW WEWNĘTRZNYCH I ADMINISTRACJI"/>
    <x v="6"/>
    <x v="60"/>
    <x v="0"/>
    <x v="0"/>
    <x v="0"/>
    <m/>
  </r>
  <r>
    <s v="7.13"/>
    <s v="MINISTERSTWO SPRAW WEWNĘTRZNYCH I ADMINISTRACJI"/>
    <x v="6"/>
    <x v="61"/>
    <x v="0"/>
    <x v="0"/>
    <x v="0"/>
    <m/>
  </r>
  <r>
    <s v="8.1"/>
    <s v="MINISTERSTWO SPRAW WEWNĘTRZNYCH I ADMINISTRACJI ZAKŁAD EMERYTALNO-RENTOWY"/>
    <x v="7"/>
    <x v="62"/>
    <x v="0"/>
    <x v="0"/>
    <x v="2"/>
    <n v="9"/>
  </r>
  <r>
    <s v="8.2"/>
    <s v="MINISTERSTWO SPRAW WEWNĘTRZNYCH I ADMINISTRACJI ZAKŁAD EMERYTALNO-RENTOWY"/>
    <x v="7"/>
    <x v="63"/>
    <x v="0"/>
    <x v="0"/>
    <x v="0"/>
    <m/>
  </r>
  <r>
    <s v="8.3"/>
    <s v="MINISTERSTWO SPRAW WEWNĘTRZNYCH I ADMINISTRACJI ZAKŁAD EMERYTALNO-RENTOWY"/>
    <x v="7"/>
    <x v="64"/>
    <x v="0"/>
    <x v="0"/>
    <x v="0"/>
    <m/>
  </r>
  <r>
    <s v="8.4"/>
    <s v="MINISTERSTWO SPRAW WEWNĘTRZNYCH I ADMINISTRACJI ZAKŁAD EMERYTALNO-RENTOWY"/>
    <x v="7"/>
    <x v="65"/>
    <x v="0"/>
    <x v="0"/>
    <x v="2"/>
    <m/>
  </r>
  <r>
    <s v="8.5"/>
    <s v="MINISTERSTWO SPRAW WEWNĘTRZNYCH I ADMINISTRACJI ZAKŁAD EMERYTALNO-RENTOWY"/>
    <x v="7"/>
    <x v="66"/>
    <x v="0"/>
    <x v="0"/>
    <x v="0"/>
    <m/>
  </r>
  <r>
    <s v="9.1"/>
    <s v="GŁÓWNY URZĄD STATYSTYCZNY"/>
    <x v="8"/>
    <x v="67"/>
    <x v="0"/>
    <x v="0"/>
    <x v="3"/>
    <n v="14"/>
  </r>
  <r>
    <s v="9.2"/>
    <s v="GŁÓWNY URZĄD STATYSTYCZNY"/>
    <x v="8"/>
    <x v="68"/>
    <x v="0"/>
    <x v="0"/>
    <x v="1"/>
    <m/>
  </r>
  <r>
    <s v="9.3"/>
    <s v="GŁÓWNY URZĄD STATYSTYCZNY"/>
    <x v="8"/>
    <x v="69"/>
    <x v="0"/>
    <x v="0"/>
    <x v="2"/>
    <m/>
  </r>
  <r>
    <s v="9.4"/>
    <s v="GŁÓWNY URZĄD STATYSTYCZNY"/>
    <x v="8"/>
    <x v="70"/>
    <x v="0"/>
    <x v="0"/>
    <x v="0"/>
    <m/>
  </r>
  <r>
    <s v="9.5"/>
    <s v="GŁÓWNY URZĄD STATYSTYCZNY"/>
    <x v="8"/>
    <x v="71"/>
    <x v="0"/>
    <x v="0"/>
    <x v="1"/>
    <m/>
  </r>
  <r>
    <s v="9.6"/>
    <s v="GŁÓWNY URZĄD STATYSTYCZNY"/>
    <x v="8"/>
    <x v="72"/>
    <x v="0"/>
    <x v="0"/>
    <x v="0"/>
    <m/>
  </r>
  <r>
    <s v="9.7"/>
    <s v="GŁÓWNY URZĄD STATYSTYCZNY"/>
    <x v="8"/>
    <x v="73"/>
    <x v="0"/>
    <x v="0"/>
    <x v="0"/>
    <m/>
  </r>
  <r>
    <s v="10.1"/>
    <s v="URZĄD OCHRONY KONKURENCJI I KONSUMENTÓW"/>
    <x v="9"/>
    <x v="74"/>
    <x v="1"/>
    <x v="1"/>
    <x v="0"/>
    <n v="1"/>
  </r>
  <r>
    <s v="11.1"/>
    <s v="KOMENDA MIEJSKA POLICJI W SIEDLCACH"/>
    <x v="10"/>
    <x v="75"/>
    <x v="0"/>
    <x v="2"/>
    <x v="0"/>
    <n v="1"/>
  </r>
  <r>
    <s v="12.1"/>
    <s v="KOMENDA WOJEWÓDZKA POLICJI Z SIEDZIBĄ W RADOMIU"/>
    <x v="11"/>
    <x v="76"/>
    <x v="0"/>
    <x v="3"/>
    <x v="0"/>
    <n v="7"/>
  </r>
  <r>
    <s v="12.2"/>
    <s v="KOMENDA WOJEWÓDZKA POLICJI Z SIEDZIBĄ W RADOMIU"/>
    <x v="11"/>
    <x v="77"/>
    <x v="0"/>
    <x v="3"/>
    <x v="0"/>
    <m/>
  </r>
  <r>
    <s v="12.3"/>
    <s v="KOMENDA WOJEWÓDZKA POLICJI Z SIEDZIBĄ W RADOMIU"/>
    <x v="11"/>
    <x v="78"/>
    <x v="0"/>
    <x v="3"/>
    <x v="3"/>
    <m/>
  </r>
  <r>
    <s v="12.4"/>
    <s v="KOMENDA WOJEWÓDZKA POLICJI Z SIEDZIBĄ W RADOMIU"/>
    <x v="11"/>
    <x v="79"/>
    <x v="0"/>
    <x v="3"/>
    <x v="0"/>
    <m/>
  </r>
  <r>
    <s v="13.1"/>
    <s v="MAŁOPOLSKI URZĄD WOJEWÓDZKI "/>
    <x v="12"/>
    <x v="80"/>
    <x v="2"/>
    <x v="4"/>
    <x v="4"/>
    <n v="5"/>
  </r>
  <r>
    <s v="14.1"/>
    <s v="KURATORIUM OŚWIATY W BIAŁYMSTOKU"/>
    <x v="13"/>
    <x v="81"/>
    <x v="3"/>
    <x v="5"/>
    <x v="0"/>
    <n v="1"/>
  </r>
  <r>
    <s v="15.1"/>
    <s v="PAŃSTWOWA INSPEKCJA PRACY – OKRĘGOWY INSPEKTORAT PRACY W KRAKOWIE"/>
    <x v="14"/>
    <x v="82"/>
    <x v="2"/>
    <x v="4"/>
    <x v="2"/>
    <n v="3"/>
  </r>
  <r>
    <s v="16.1"/>
    <s v="KURATORIUM OŚWIATY W KIELCACH"/>
    <x v="15"/>
    <x v="83"/>
    <x v="4"/>
    <x v="6"/>
    <x v="0"/>
    <n v="2"/>
  </r>
  <r>
    <s v="16.2"/>
    <s v="KURATORIUM OŚWIATY W KIELCACH"/>
    <x v="15"/>
    <x v="84"/>
    <x v="4"/>
    <x v="6"/>
    <x v="0"/>
    <m/>
  </r>
  <r>
    <m/>
    <m/>
    <x v="16"/>
    <x v="85"/>
    <x v="5"/>
    <x v="7"/>
    <x v="5"/>
    <n v="11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s v="1.1"/>
    <s v="MINISTERSTWO ENERGII"/>
    <x v="0"/>
    <x v="0"/>
    <x v="0"/>
    <x v="0"/>
    <x v="0"/>
    <n v="11"/>
  </r>
  <r>
    <s v="1.2"/>
    <s v="MINISTERSTWO ENERGII"/>
    <x v="0"/>
    <x v="1"/>
    <x v="0"/>
    <x v="0"/>
    <x v="1"/>
    <m/>
  </r>
  <r>
    <s v="1.3"/>
    <s v="MINISTERSTWO ENERGII"/>
    <x v="0"/>
    <x v="2"/>
    <x v="0"/>
    <x v="0"/>
    <x v="2"/>
    <m/>
  </r>
  <r>
    <s v="1.4"/>
    <s v="MINISTERSTWO ENERGII"/>
    <x v="0"/>
    <x v="3"/>
    <x v="0"/>
    <x v="0"/>
    <x v="1"/>
    <m/>
  </r>
  <r>
    <s v="1.5"/>
    <s v="MINISTERSTWO ENERGII"/>
    <x v="0"/>
    <x v="4"/>
    <x v="0"/>
    <x v="0"/>
    <x v="2"/>
    <m/>
  </r>
  <r>
    <s v="2.1"/>
    <s v="URZĄD STATYSTYCZNY W WARSZAWIE"/>
    <x v="1"/>
    <x v="5"/>
    <x v="0"/>
    <x v="0"/>
    <x v="3"/>
    <n v="6"/>
  </r>
  <r>
    <s v="2.2"/>
    <s v="URZĄD STATYSTYCZNY W WARSZAWIE"/>
    <x v="1"/>
    <x v="6"/>
    <x v="0"/>
    <x v="0"/>
    <x v="0"/>
    <m/>
  </r>
  <r>
    <s v="3.1"/>
    <s v="PAŃSTWOWA AGENCJA ATOMISTYKI"/>
    <x v="2"/>
    <x v="7"/>
    <x v="0"/>
    <x v="0"/>
    <x v="2"/>
    <n v="2"/>
  </r>
  <r>
    <s v="4.1"/>
    <s v="BIURO RZECZNIKA PRAW PACJENTA"/>
    <x v="3"/>
    <x v="8"/>
    <x v="0"/>
    <x v="0"/>
    <x v="0"/>
    <n v="4"/>
  </r>
  <r>
    <s v="4.2"/>
    <s v="BIURO RZECZNIKA PRAW PACJENTA"/>
    <x v="3"/>
    <x v="9"/>
    <x v="0"/>
    <x v="0"/>
    <x v="0"/>
    <m/>
  </r>
  <r>
    <s v="4.3"/>
    <s v="BIURO RZECZNIKA PRAW PACJENTA"/>
    <x v="3"/>
    <x v="8"/>
    <x v="0"/>
    <x v="0"/>
    <x v="0"/>
    <m/>
  </r>
  <r>
    <s v="4.4"/>
    <s v="BIURO RZECZNIKA PRAW PACJENTA"/>
    <x v="3"/>
    <x v="10"/>
    <x v="0"/>
    <x v="0"/>
    <x v="0"/>
    <m/>
  </r>
  <r>
    <s v="5.1"/>
    <s v="URZĄD OCHRONY KONKURENCJI I KONSUMENTÓW"/>
    <x v="4"/>
    <x v="11"/>
    <x v="0"/>
    <x v="0"/>
    <x v="0"/>
    <n v="3"/>
  </r>
  <r>
    <s v="5.2"/>
    <s v="URZĄD OCHRONY KONKURENCJI I KONSUMENTÓW"/>
    <x v="4"/>
    <x v="12"/>
    <x v="0"/>
    <x v="0"/>
    <x v="2"/>
    <m/>
  </r>
  <r>
    <s v="6.1"/>
    <s v="GŁÓWNY INSPEKTORAT TRANSPORTU DROGOWEGO/CANARD - CENTRUM AUTOMATYCZNEGO NADZORU NAD RUCHEM DROGOWYM"/>
    <x v="5"/>
    <x v="13"/>
    <x v="0"/>
    <x v="0"/>
    <x v="2"/>
    <n v="13"/>
  </r>
  <r>
    <s v="6.2"/>
    <s v="GŁÓWNY INSPEKTORAT TRANSPORTU DROGOWEGO/CANARD - CENTRUM AUTOMATYCZNEGO NADZORU NAD RUCHEM DROGOWYM"/>
    <x v="5"/>
    <x v="14"/>
    <x v="0"/>
    <x v="0"/>
    <x v="0"/>
    <m/>
  </r>
  <r>
    <s v="6.3"/>
    <s v="GŁÓWNY INSPEKTORAT TRANSPORTU DROGOWEGO/CANARD - CENTRUM AUTOMATYCZNEGO NADZORU NAD RUCHEM DROGOWYM"/>
    <x v="5"/>
    <x v="15"/>
    <x v="0"/>
    <x v="0"/>
    <x v="0"/>
    <m/>
  </r>
  <r>
    <s v="6.4"/>
    <s v="GŁÓWNY INSPEKTORAT TRANSPORTU DROGOWEGO/CANARD - CENTRUM AUTOMATYCZNEGO NADZORU NAD RUCHEM DROGOWYM"/>
    <x v="5"/>
    <x v="16"/>
    <x v="0"/>
    <x v="0"/>
    <x v="0"/>
    <m/>
  </r>
  <r>
    <s v="6.5"/>
    <s v="GŁÓWNY INSPEKTORAT TRANSPORTU DROGOWEGO/CANARD - CENTRUM AUTOMATYCZNEGO NADZORU NAD RUCHEM DROGOWYM"/>
    <x v="5"/>
    <x v="17"/>
    <x v="0"/>
    <x v="0"/>
    <x v="0"/>
    <m/>
  </r>
  <r>
    <s v="6.6"/>
    <s v="GŁÓWNY INSPEKTORAT TRANSPORTU DROGOWEGO/CANARD - CENTRUM AUTOMATYCZNEGO NADZORU NAD RUCHEM DROGOWYM"/>
    <x v="5"/>
    <x v="18"/>
    <x v="0"/>
    <x v="0"/>
    <x v="2"/>
    <m/>
  </r>
  <r>
    <s v="6.7"/>
    <s v="GŁÓWNY INSPEKTORAT TRANSPORTU DROGOWEGO/CANARD - CENTRUM AUTOMATYCZNEGO NADZORU NAD RUCHEM DROGOWYM"/>
    <x v="5"/>
    <x v="19"/>
    <x v="0"/>
    <x v="0"/>
    <x v="2"/>
    <m/>
  </r>
  <r>
    <s v="6.8"/>
    <s v="GŁÓWNY INSPEKTORAT TRANSPORTU DROGOWEGO/CANARD - CENTRUM AUTOMATYCZNEGO NADZORU NAD RUCHEM DROGOWYM"/>
    <x v="5"/>
    <x v="20"/>
    <x v="0"/>
    <x v="0"/>
    <x v="2"/>
    <m/>
  </r>
  <r>
    <s v="6.9"/>
    <s v="GŁÓWNY INSPEKTORAT TRANSPORTU DROGOWEGO/CANARD - CENTRUM AUTOMATYCZNEGO NADZORU NAD RUCHEM DROGOWYM"/>
    <x v="5"/>
    <x v="21"/>
    <x v="0"/>
    <x v="0"/>
    <x v="0"/>
    <m/>
  </r>
  <r>
    <s v="7.1"/>
    <s v="GŁÓWNY INSPEKTOR TRANSPORTU DROGOWEGO"/>
    <x v="6"/>
    <x v="22"/>
    <x v="0"/>
    <x v="0"/>
    <x v="2"/>
    <n v="10"/>
  </r>
  <r>
    <s v="7.2"/>
    <s v="GŁÓWNY INSPEKTOR TRANSPORTU DROGOWEGO"/>
    <x v="6"/>
    <x v="23"/>
    <x v="0"/>
    <x v="0"/>
    <x v="2"/>
    <m/>
  </r>
  <r>
    <s v="7.3"/>
    <s v="GŁÓWNY INSPEKTOR TRANSPORTU DROGOWEGO"/>
    <x v="6"/>
    <x v="24"/>
    <x v="0"/>
    <x v="0"/>
    <x v="4"/>
    <m/>
  </r>
  <r>
    <s v="8.1"/>
    <s v="GŁÓWNY URZĄD NADZORU BUDOWLANEGO"/>
    <x v="7"/>
    <x v="25"/>
    <x v="0"/>
    <x v="0"/>
    <x v="2"/>
    <n v="11"/>
  </r>
  <r>
    <s v="8.2"/>
    <s v="GŁÓWNY URZĄD NADZORU BUDOWLANEGO"/>
    <x v="7"/>
    <x v="26"/>
    <x v="0"/>
    <x v="0"/>
    <x v="2"/>
    <m/>
  </r>
  <r>
    <s v="8.3"/>
    <s v="GŁÓWNY URZĄD NADZORU BUDOWLANEGO"/>
    <x v="7"/>
    <x v="27"/>
    <x v="0"/>
    <x v="0"/>
    <x v="0"/>
    <m/>
  </r>
  <r>
    <s v="8.4"/>
    <s v="GŁÓWNY URZĄD NADZORU BUDOWLANEGO"/>
    <x v="7"/>
    <x v="28"/>
    <x v="0"/>
    <x v="0"/>
    <x v="0"/>
    <m/>
  </r>
  <r>
    <s v="8.5"/>
    <s v="GŁÓWNY URZĄD NADZORU BUDOWLANEGO"/>
    <x v="7"/>
    <x v="29"/>
    <x v="0"/>
    <x v="0"/>
    <x v="0"/>
    <m/>
  </r>
  <r>
    <s v="8.6"/>
    <s v="GŁÓWNY URZĄD NADZORU BUDOWLANEGO"/>
    <x v="7"/>
    <x v="30"/>
    <x v="0"/>
    <x v="0"/>
    <x v="2"/>
    <m/>
  </r>
  <r>
    <s v="8.7"/>
    <s v="GŁÓWNY URZĄD NADZORU BUDOWLANEGO"/>
    <x v="7"/>
    <x v="31"/>
    <x v="0"/>
    <x v="0"/>
    <x v="2"/>
    <m/>
  </r>
  <r>
    <s v="9.1"/>
    <s v="URZĄD TRANSPORTU KOLEJOWEGO"/>
    <x v="8"/>
    <x v="32"/>
    <x v="0"/>
    <x v="0"/>
    <x v="0"/>
    <n v="6"/>
  </r>
  <r>
    <s v="9.2"/>
    <s v="URZĄD TRANSPORTU KOLEJOWEGO"/>
    <x v="8"/>
    <x v="33"/>
    <x v="0"/>
    <x v="0"/>
    <x v="0"/>
    <m/>
  </r>
  <r>
    <s v="9.3"/>
    <s v="URZĄD TRANSPORTU KOLEJOWEGO"/>
    <x v="8"/>
    <x v="34"/>
    <x v="0"/>
    <x v="0"/>
    <x v="0"/>
    <m/>
  </r>
  <r>
    <s v="9.4"/>
    <s v="URZĄD TRANSPORTU KOLEJOWEGO"/>
    <x v="8"/>
    <x v="35"/>
    <x v="0"/>
    <x v="0"/>
    <x v="0"/>
    <m/>
  </r>
  <r>
    <s v="9.5"/>
    <s v="URZĄD TRANSPORTU KOLEJOWEGO"/>
    <x v="8"/>
    <x v="36"/>
    <x v="0"/>
    <x v="0"/>
    <x v="0"/>
    <m/>
  </r>
  <r>
    <s v="9.6"/>
    <s v="URZĄD TRANSPORTU KOLEJOWEGO"/>
    <x v="8"/>
    <x v="37"/>
    <x v="0"/>
    <x v="0"/>
    <x v="0"/>
    <m/>
  </r>
  <r>
    <s v="10.1"/>
    <s v="URZĄD DO SPRAW CUDZOZIEMCÓW W WARSZAWIE"/>
    <x v="9"/>
    <x v="38"/>
    <x v="0"/>
    <x v="0"/>
    <x v="1"/>
    <n v="5"/>
  </r>
  <r>
    <s v="10.2"/>
    <s v="URZĄD DO SPRAW CUDZOZIEMCÓW W WARSZAWIE"/>
    <x v="9"/>
    <x v="39"/>
    <x v="0"/>
    <x v="0"/>
    <x v="2"/>
    <m/>
  </r>
  <r>
    <s v="11.1"/>
    <s v="URZĄD DO SPRAW KOMBATANTÓW I OSÓB REPRESJONOWANYCH"/>
    <x v="10"/>
    <x v="40"/>
    <x v="0"/>
    <x v="0"/>
    <x v="0"/>
    <n v="5"/>
  </r>
  <r>
    <s v="11.2"/>
    <s v="URZĄD DO SPRAW KOMBATANTÓW I OSÓB REPRESJONOWANYCH"/>
    <x v="10"/>
    <x v="41"/>
    <x v="0"/>
    <x v="0"/>
    <x v="2"/>
    <m/>
  </r>
  <r>
    <s v="11.3"/>
    <s v="URZĄD DO SPRAW KOMBATANTÓW I OSÓB REPRESJONOWANYCH"/>
    <x v="10"/>
    <x v="42"/>
    <x v="0"/>
    <x v="0"/>
    <x v="0"/>
    <m/>
  </r>
  <r>
    <s v="11.4"/>
    <s v="URZĄD DO SPRAW KOMBATANTÓW I OSÓB REPRESJONOWANYCH"/>
    <x v="10"/>
    <x v="43"/>
    <x v="0"/>
    <x v="0"/>
    <x v="0"/>
    <m/>
  </r>
  <r>
    <s v="12.1"/>
    <s v="KOMENDA GŁÓWNA POLICJI"/>
    <x v="11"/>
    <x v="44"/>
    <x v="0"/>
    <x v="0"/>
    <x v="5"/>
    <n v="8"/>
  </r>
  <r>
    <s v="13.1"/>
    <s v="ŁÓDZKI URZĄD WOJEWÓDZKI"/>
    <x v="12"/>
    <x v="45"/>
    <x v="1"/>
    <x v="1"/>
    <x v="0"/>
    <n v="34"/>
  </r>
  <r>
    <s v="13.2"/>
    <s v="ŁÓDZKI URZĄD WOJEWÓDZKI"/>
    <x v="12"/>
    <x v="46"/>
    <x v="1"/>
    <x v="1"/>
    <x v="0"/>
    <m/>
  </r>
  <r>
    <s v="13.3"/>
    <s v="ŁÓDZKI URZĄD WOJEWÓDZKI"/>
    <x v="12"/>
    <x v="47"/>
    <x v="1"/>
    <x v="1"/>
    <x v="0"/>
    <m/>
  </r>
  <r>
    <s v="13.4"/>
    <s v="ŁÓDZKI URZĄD WOJEWÓDZKI"/>
    <x v="12"/>
    <x v="48"/>
    <x v="1"/>
    <x v="1"/>
    <x v="0"/>
    <m/>
  </r>
  <r>
    <s v="13.5"/>
    <s v="ŁÓDZKI URZĄD WOJEWÓDZKI"/>
    <x v="12"/>
    <x v="49"/>
    <x v="1"/>
    <x v="1"/>
    <x v="0"/>
    <m/>
  </r>
  <r>
    <s v="13.6"/>
    <s v="ŁÓDZKI URZĄD WOJEWÓDZKI"/>
    <x v="12"/>
    <x v="50"/>
    <x v="1"/>
    <x v="1"/>
    <x v="0"/>
    <m/>
  </r>
  <r>
    <s v="13.7"/>
    <s v="ŁÓDZKI URZĄD WOJEWÓDZKI"/>
    <x v="12"/>
    <x v="51"/>
    <x v="1"/>
    <x v="1"/>
    <x v="0"/>
    <m/>
  </r>
  <r>
    <s v="13.8"/>
    <s v="ŁÓDZKI URZĄD WOJEWÓDZKI"/>
    <x v="12"/>
    <x v="52"/>
    <x v="1"/>
    <x v="1"/>
    <x v="0"/>
    <m/>
  </r>
  <r>
    <s v="13.9"/>
    <s v="ŁÓDZKI URZĄD WOJEWÓDZKI"/>
    <x v="12"/>
    <x v="53"/>
    <x v="1"/>
    <x v="1"/>
    <x v="0"/>
    <m/>
  </r>
  <r>
    <s v="13.10"/>
    <s v="ŁÓDZKI URZĄD WOJEWÓDZKI"/>
    <x v="12"/>
    <x v="54"/>
    <x v="1"/>
    <x v="1"/>
    <x v="0"/>
    <m/>
  </r>
  <r>
    <s v="13.11"/>
    <s v="ŁÓDZKI URZĄD WOJEWÓDZKI"/>
    <x v="12"/>
    <x v="55"/>
    <x v="1"/>
    <x v="1"/>
    <x v="0"/>
    <m/>
  </r>
  <r>
    <s v="13.12"/>
    <s v="ŁÓDZKI URZĄD WOJEWÓDZKI"/>
    <x v="12"/>
    <x v="56"/>
    <x v="1"/>
    <x v="1"/>
    <x v="0"/>
    <m/>
  </r>
  <r>
    <s v="13.13"/>
    <s v="ŁÓDZKI URZĄD WOJEWÓDZKI"/>
    <x v="12"/>
    <x v="57"/>
    <x v="1"/>
    <x v="1"/>
    <x v="1"/>
    <m/>
  </r>
  <r>
    <s v="13.14"/>
    <s v="ŁÓDZKI URZĄD WOJEWÓDZKI"/>
    <x v="12"/>
    <x v="58"/>
    <x v="1"/>
    <x v="1"/>
    <x v="0"/>
    <m/>
  </r>
  <r>
    <s v="13.15"/>
    <s v="ŁÓDZKI URZĄD WOJEWÓDZKI"/>
    <x v="12"/>
    <x v="59"/>
    <x v="1"/>
    <x v="1"/>
    <x v="0"/>
    <m/>
  </r>
  <r>
    <s v="13.16"/>
    <s v="ŁÓDZKI URZĄD WOJEWÓDZKI"/>
    <x v="12"/>
    <x v="60"/>
    <x v="1"/>
    <x v="1"/>
    <x v="0"/>
    <m/>
  </r>
  <r>
    <s v="13.17"/>
    <s v="ŁÓDZKI URZĄD WOJEWÓDZKI"/>
    <x v="12"/>
    <x v="61"/>
    <x v="1"/>
    <x v="1"/>
    <x v="0"/>
    <m/>
  </r>
  <r>
    <s v="13.18"/>
    <s v="ŁÓDZKI URZĄD WOJEWÓDZKI"/>
    <x v="12"/>
    <x v="62"/>
    <x v="1"/>
    <x v="1"/>
    <x v="1"/>
    <m/>
  </r>
  <r>
    <s v="13.19"/>
    <s v="ŁÓDZKI URZĄD WOJEWÓDZKI"/>
    <x v="12"/>
    <x v="63"/>
    <x v="1"/>
    <x v="1"/>
    <x v="0"/>
    <m/>
  </r>
  <r>
    <s v="13.20"/>
    <s v="ŁÓDZKI URZĄD WOJEWÓDZKI"/>
    <x v="12"/>
    <x v="64"/>
    <x v="1"/>
    <x v="1"/>
    <x v="0"/>
    <m/>
  </r>
  <r>
    <s v="13.21"/>
    <s v="ŁÓDZKI URZĄD WOJEWÓDZKI"/>
    <x v="12"/>
    <x v="65"/>
    <x v="1"/>
    <x v="1"/>
    <x v="2"/>
    <m/>
  </r>
  <r>
    <s v="13.22"/>
    <s v="ŁÓDZKI URZĄD WOJEWÓDZKI"/>
    <x v="12"/>
    <x v="66"/>
    <x v="1"/>
    <x v="2"/>
    <x v="0"/>
    <m/>
  </r>
  <r>
    <s v="13.23"/>
    <s v="ŁÓDZKI URZĄD WOJEWÓDZKI"/>
    <x v="12"/>
    <x v="67"/>
    <x v="1"/>
    <x v="3"/>
    <x v="2"/>
    <m/>
  </r>
  <r>
    <s v="13.24"/>
    <s v="ŁÓDZKI URZĄD WOJEWÓDZKI"/>
    <x v="12"/>
    <x v="68"/>
    <x v="1"/>
    <x v="4"/>
    <x v="0"/>
    <m/>
  </r>
  <r>
    <s v="13.25"/>
    <s v="ŁÓDZKI URZĄD WOJEWÓDZKI"/>
    <x v="12"/>
    <x v="69"/>
    <x v="1"/>
    <x v="1"/>
    <x v="0"/>
    <m/>
  </r>
  <r>
    <s v="13.26"/>
    <s v="ŁÓDZKI URZĄD WOJEWÓDZKI"/>
    <x v="12"/>
    <x v="70"/>
    <x v="1"/>
    <x v="1"/>
    <x v="1"/>
    <m/>
  </r>
  <r>
    <s v="14.1"/>
    <s v="MAZOWIECKI URZĄD WOJEWÓDZKI"/>
    <x v="13"/>
    <x v="71"/>
    <x v="0"/>
    <x v="0"/>
    <x v="2"/>
    <n v="2"/>
  </r>
  <r>
    <s v="15.1"/>
    <s v="KURATORIUM OŚWIATY W WARSZAWIE"/>
    <x v="14"/>
    <x v="72"/>
    <x v="0"/>
    <x v="0"/>
    <x v="3"/>
    <n v="5"/>
  </r>
  <r>
    <s v="16.1"/>
    <s v="NADWIŚLAŃSKI ODDZIAŁ STRAŻY GRANICZNEJ"/>
    <x v="15"/>
    <x v="73"/>
    <x v="0"/>
    <x v="0"/>
    <x v="0"/>
    <n v="1"/>
  </r>
  <r>
    <m/>
    <m/>
    <x v="16"/>
    <x v="74"/>
    <x v="2"/>
    <x v="5"/>
    <x v="6"/>
    <n v="126"/>
  </r>
  <r>
    <m/>
    <m/>
    <x v="16"/>
    <x v="75"/>
    <x v="2"/>
    <x v="5"/>
    <x v="7"/>
    <n v="1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7E7811-E736-4323-8253-2E604AE10663}" name="1 pakiet stanowisk" cacheId="1" applyNumberFormats="0" applyBorderFormats="0" applyFontFormats="0" applyPatternFormats="0" applyAlignmentFormats="0" applyWidthHeightFormats="1" dataCaption="Wartości" updatedVersion="6" minRefreshableVersion="3" itemPrintTitles="1" createdVersion="6" indent="0" outline="1" outlineData="1" multipleFieldFilters="0">
  <location ref="A10:B104" firstHeaderRow="1" firstDataRow="1" firstDataCol="1"/>
  <pivotFields count="9">
    <pivotField showAll="0"/>
    <pivotField showAll="0">
      <items count="13">
        <item x="0"/>
        <item x="6"/>
        <item x="10"/>
        <item x="1"/>
        <item x="2"/>
        <item x="3"/>
        <item x="4"/>
        <item x="5"/>
        <item x="7"/>
        <item x="8"/>
        <item x="9"/>
        <item h="1" x="11"/>
        <item t="default"/>
      </items>
    </pivotField>
    <pivotField axis="axisRow" showAll="0">
      <items count="24">
        <item h="1" m="1" x="12"/>
        <item h="1" m="1" x="21"/>
        <item h="1" m="1" x="22"/>
        <item h="1" m="1" x="15"/>
        <item h="1" m="1" x="16"/>
        <item h="1" m="1" x="17"/>
        <item h="1" m="1" x="19"/>
        <item h="1" m="1" x="18"/>
        <item h="1" m="1" x="13"/>
        <item h="1" m="1" x="14"/>
        <item h="1" m="1" x="20"/>
        <item h="1"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57">
        <item x="0"/>
        <item x="1"/>
        <item x="24"/>
        <item x="36"/>
        <item x="25"/>
        <item x="39"/>
        <item x="2"/>
        <item x="3"/>
        <item x="7"/>
        <item x="8"/>
        <item x="53"/>
        <item x="54"/>
        <item x="43"/>
        <item x="4"/>
        <item x="21"/>
        <item x="27"/>
        <item x="9"/>
        <item x="26"/>
        <item x="29"/>
        <item x="35"/>
        <item x="31"/>
        <item x="33"/>
        <item x="23"/>
        <item x="22"/>
        <item x="28"/>
        <item x="10"/>
        <item x="11"/>
        <item x="5"/>
        <item x="34"/>
        <item x="20"/>
        <item x="13"/>
        <item x="30"/>
        <item x="15"/>
        <item x="14"/>
        <item x="12"/>
        <item x="16"/>
        <item x="17"/>
        <item x="18"/>
        <item x="6"/>
        <item x="32"/>
        <item x="38"/>
        <item x="37"/>
        <item x="55"/>
        <item x="19"/>
        <item x="51"/>
        <item x="50"/>
        <item x="47"/>
        <item x="49"/>
        <item x="48"/>
        <item x="45"/>
        <item x="44"/>
        <item x="52"/>
        <item x="42"/>
        <item x="46"/>
        <item x="41"/>
        <item x="40"/>
        <item t="default"/>
      </items>
    </pivotField>
    <pivotField axis="axisRow" showAll="0">
      <items count="7">
        <item x="4"/>
        <item x="0"/>
        <item x="2"/>
        <item x="1"/>
        <item x="3"/>
        <item x="5"/>
        <item t="default"/>
      </items>
    </pivotField>
    <pivotField axis="axisRow" showAll="0">
      <items count="10">
        <item x="5"/>
        <item x="3"/>
        <item x="2"/>
        <item x="1"/>
        <item x="4"/>
        <item x="6"/>
        <item x="0"/>
        <item x="7"/>
        <item h="1" x="8"/>
        <item t="default"/>
      </items>
    </pivotField>
    <pivotField showAll="0" defaultSubtotal="0"/>
    <pivotField dataField="1" showAll="0"/>
    <pivotField showAll="0"/>
  </pivotFields>
  <rowFields count="4">
    <field x="2"/>
    <field x="4"/>
    <field x="5"/>
    <field x="3"/>
  </rowFields>
  <rowItems count="94">
    <i>
      <x v="12"/>
    </i>
    <i r="1">
      <x v="1"/>
    </i>
    <i r="2">
      <x v="6"/>
    </i>
    <i r="3">
      <x/>
    </i>
    <i r="3">
      <x v="1"/>
    </i>
    <i r="3">
      <x v="6"/>
    </i>
    <i r="3">
      <x v="7"/>
    </i>
    <i r="3">
      <x v="8"/>
    </i>
    <i r="3">
      <x v="9"/>
    </i>
    <i r="3">
      <x v="13"/>
    </i>
    <i r="3">
      <x v="14"/>
    </i>
    <i r="3">
      <x v="16"/>
    </i>
    <i r="3">
      <x v="23"/>
    </i>
    <i r="3">
      <x v="25"/>
    </i>
    <i r="3">
      <x v="26"/>
    </i>
    <i r="3">
      <x v="27"/>
    </i>
    <i r="3">
      <x v="29"/>
    </i>
    <i r="3">
      <x v="30"/>
    </i>
    <i r="3"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43"/>
    </i>
    <i>
      <x v="13"/>
    </i>
    <i r="1">
      <x v="1"/>
    </i>
    <i r="2">
      <x v="6"/>
    </i>
    <i r="3">
      <x v="1"/>
    </i>
    <i>
      <x v="14"/>
    </i>
    <i r="1">
      <x v="1"/>
    </i>
    <i r="2">
      <x v="6"/>
    </i>
    <i r="3">
      <x v="22"/>
    </i>
    <i>
      <x v="15"/>
    </i>
    <i r="1">
      <x v="1"/>
    </i>
    <i r="2">
      <x v="6"/>
    </i>
    <i r="3">
      <x v="1"/>
    </i>
    <i r="3">
      <x v="2"/>
    </i>
    <i r="3">
      <x v="4"/>
    </i>
    <i r="3">
      <x v="15"/>
    </i>
    <i r="3">
      <x v="17"/>
    </i>
    <i r="3">
      <x v="18"/>
    </i>
    <i r="3">
      <x v="20"/>
    </i>
    <i r="3">
      <x v="21"/>
    </i>
    <i r="3">
      <x v="24"/>
    </i>
    <i r="3">
      <x v="28"/>
    </i>
    <i r="3">
      <x v="31"/>
    </i>
    <i r="3">
      <x v="39"/>
    </i>
    <i>
      <x v="16"/>
    </i>
    <i r="1">
      <x v="1"/>
    </i>
    <i r="2">
      <x v="6"/>
    </i>
    <i r="3">
      <x v="3"/>
    </i>
    <i r="3">
      <x v="19"/>
    </i>
    <i>
      <x v="17"/>
    </i>
    <i r="1">
      <x v="1"/>
    </i>
    <i r="2">
      <x v="6"/>
    </i>
    <i r="3">
      <x v="41"/>
    </i>
    <i>
      <x v="18"/>
    </i>
    <i r="1">
      <x v="3"/>
    </i>
    <i r="2">
      <x v="3"/>
    </i>
    <i r="3">
      <x v="40"/>
    </i>
    <i>
      <x v="19"/>
    </i>
    <i r="1">
      <x v="2"/>
    </i>
    <i r="2">
      <x v="2"/>
    </i>
    <i r="3">
      <x v="5"/>
    </i>
    <i>
      <x v="20"/>
    </i>
    <i r="1">
      <x v="3"/>
    </i>
    <i r="2">
      <x v="1"/>
    </i>
    <i r="3">
      <x v="12"/>
    </i>
    <i r="2">
      <x v="3"/>
    </i>
    <i r="3">
      <x v="49"/>
    </i>
    <i r="3">
      <x v="50"/>
    </i>
    <i r="3">
      <x v="52"/>
    </i>
    <i r="3">
      <x v="54"/>
    </i>
    <i r="3">
      <x v="55"/>
    </i>
    <i>
      <x v="21"/>
    </i>
    <i r="1">
      <x v="4"/>
    </i>
    <i r="2">
      <x v="4"/>
    </i>
    <i r="3">
      <x v="46"/>
    </i>
    <i r="3">
      <x v="47"/>
    </i>
    <i r="3">
      <x v="48"/>
    </i>
    <i r="3">
      <x v="53"/>
    </i>
    <i>
      <x v="22"/>
    </i>
    <i r="1">
      <x/>
    </i>
    <i r="2">
      <x/>
    </i>
    <i r="3">
      <x v="44"/>
    </i>
    <i r="3">
      <x v="45"/>
    </i>
    <i r="3">
      <x v="51"/>
    </i>
    <i r="2">
      <x v="5"/>
    </i>
    <i r="3">
      <x v="10"/>
    </i>
    <i r="2">
      <x v="7"/>
    </i>
    <i r="3">
      <x v="11"/>
    </i>
    <i t="grand">
      <x/>
    </i>
  </rowItems>
  <colItems count="1">
    <i/>
  </colItems>
  <dataFields count="1">
    <dataField name="Suma z Liczba miejsc stażowych w JO" fld="7" baseField="0" baseItem="0"/>
  </dataFields>
  <formats count="285">
    <format dxfId="1195">
      <pivotArea field="2" type="button" dataOnly="0" labelOnly="1" outline="0" axis="axisRow" fieldPosition="0"/>
    </format>
    <format dxfId="1194">
      <pivotArea dataOnly="0" labelOnly="1" outline="0" axis="axisValues" fieldPosition="0"/>
    </format>
    <format dxfId="1193">
      <pivotArea field="2" type="button" dataOnly="0" labelOnly="1" outline="0" axis="axisRow" fieldPosition="0"/>
    </format>
    <format dxfId="1192">
      <pivotArea outline="0" collapsedLevelsAreSubtotals="1" fieldPosition="0"/>
    </format>
    <format dxfId="1191">
      <pivotArea dataOnly="0" labelOnly="1" outline="0" axis="axisValues" fieldPosition="0"/>
    </format>
    <format dxfId="1190">
      <pivotArea type="all" dataOnly="0" outline="0" fieldPosition="0"/>
    </format>
    <format dxfId="1189">
      <pivotArea outline="0" collapsedLevelsAreSubtotals="1" fieldPosition="0"/>
    </format>
    <format dxfId="1188">
      <pivotArea field="2" type="button" dataOnly="0" labelOnly="1" outline="0" axis="axisRow" fieldPosition="0"/>
    </format>
    <format dxfId="1187">
      <pivotArea dataOnly="0" labelOnly="1" grandRow="1" outline="0" fieldPosition="0"/>
    </format>
    <format dxfId="1186">
      <pivotArea dataOnly="0" labelOnly="1" outline="0" axis="axisValues" fieldPosition="0"/>
    </format>
    <format dxfId="1185">
      <pivotArea dataOnly="0" outline="0" axis="axisValues" fieldPosition="0"/>
    </format>
    <format dxfId="1184">
      <pivotArea grandRow="1" outline="0" collapsedLevelsAreSubtotals="1" fieldPosition="0"/>
    </format>
    <format dxfId="1183">
      <pivotArea dataOnly="0" labelOnly="1" grandRow="1" outline="0" fieldPosition="0"/>
    </format>
    <format dxfId="1182">
      <pivotArea grandRow="1" outline="0" collapsedLevelsAreSubtotals="1" fieldPosition="0"/>
    </format>
    <format dxfId="1181">
      <pivotArea dataOnly="0" labelOnly="1" grandRow="1" outline="0" fieldPosition="0"/>
    </format>
    <format dxfId="1180">
      <pivotArea grandRow="1" outline="0" collapsedLevelsAreSubtotals="1" fieldPosition="0"/>
    </format>
    <format dxfId="1179">
      <pivotArea dataOnly="0" labelOnly="1" grandRow="1" outline="0" fieldPosition="0"/>
    </format>
    <format dxfId="1178">
      <pivotArea type="all" dataOnly="0" outline="0" fieldPosition="0"/>
    </format>
    <format dxfId="1177">
      <pivotArea field="2" type="button" dataOnly="0" labelOnly="1" outline="0" axis="axisRow" fieldPosition="0"/>
    </format>
    <format dxfId="1176">
      <pivotArea dataOnly="0" grandRow="1" axis="axisRow" fieldPosition="0"/>
    </format>
    <format dxfId="1175">
      <pivotArea field="2" type="button" dataOnly="0" labelOnly="1" outline="0" axis="axisRow" fieldPosition="0"/>
    </format>
    <format dxfId="1174">
      <pivotArea type="all" dataOnly="0" outline="0" fieldPosition="0"/>
    </format>
    <format dxfId="1173">
      <pivotArea field="2" type="button" dataOnly="0" labelOnly="1" outline="0" axis="axisRow" fieldPosition="0"/>
    </format>
    <format dxfId="1172">
      <pivotArea dataOnly="0" labelOnly="1" outline="0" axis="axisValues" fieldPosition="0"/>
    </format>
    <format dxfId="1171">
      <pivotArea field="1" type="button" dataOnly="0" labelOnly="1" outline="0"/>
    </format>
    <format dxfId="1170">
      <pivotArea field="1" type="button" dataOnly="0" labelOnly="1" outline="0"/>
    </format>
    <format dxfId="1169">
      <pivotArea field="1" type="button" dataOnly="0" labelOnly="1" outline="0"/>
    </format>
    <format dxfId="1168">
      <pivotArea field="2" type="button" dataOnly="0" labelOnly="1" outline="0" axis="axisRow" fieldPosition="0"/>
    </format>
    <format dxfId="1167">
      <pivotArea dataOnly="0" labelOnly="1" outline="0" axis="axisValues" fieldPosition="0"/>
    </format>
    <format dxfId="1166">
      <pivotArea field="2" type="button" dataOnly="0" labelOnly="1" outline="0" axis="axisRow" fieldPosition="0"/>
    </format>
    <format dxfId="1165">
      <pivotArea dataOnly="0" labelOnly="1" outline="0" axis="axisValues" fieldPosition="0"/>
    </format>
    <format dxfId="1164">
      <pivotArea field="2" type="button" dataOnly="0" labelOnly="1" outline="0" axis="axisRow" fieldPosition="0"/>
    </format>
    <format dxfId="1163">
      <pivotArea dataOnly="0" labelOnly="1" outline="0" axis="axisValues" fieldPosition="0"/>
    </format>
    <format dxfId="1162">
      <pivotArea field="2" type="button" dataOnly="0" labelOnly="1" outline="0" axis="axisRow" fieldPosition="0"/>
    </format>
    <format dxfId="1161">
      <pivotArea dataOnly="0" labelOnly="1" outline="0" axis="axisValues" fieldPosition="0"/>
    </format>
    <format dxfId="1160">
      <pivotArea field="2" type="button" dataOnly="0" labelOnly="1" outline="0" axis="axisRow" fieldPosition="0"/>
    </format>
    <format dxfId="1159">
      <pivotArea dataOnly="0" labelOnly="1" outline="0" axis="axisValues" fieldPosition="0"/>
    </format>
    <format dxfId="1158">
      <pivotArea field="2" type="button" dataOnly="0" labelOnly="1" outline="0" axis="axisRow" fieldPosition="0"/>
    </format>
    <format dxfId="1157">
      <pivotArea dataOnly="0" fieldPosition="0">
        <references count="1">
          <reference field="2" count="1">
            <x v="12"/>
          </reference>
        </references>
      </pivotArea>
    </format>
    <format dxfId="1156">
      <pivotArea dataOnly="0" fieldPosition="0">
        <references count="1">
          <reference field="2" count="1">
            <x v="12"/>
          </reference>
        </references>
      </pivotArea>
    </format>
    <format dxfId="1155">
      <pivotArea dataOnly="0" fieldPosition="0">
        <references count="1">
          <reference field="2" count="1">
            <x v="13"/>
          </reference>
        </references>
      </pivotArea>
    </format>
    <format dxfId="1154">
      <pivotArea dataOnly="0" fieldPosition="0">
        <references count="1">
          <reference field="2" count="1">
            <x v="13"/>
          </reference>
        </references>
      </pivotArea>
    </format>
    <format dxfId="1153">
      <pivotArea dataOnly="0" fieldPosition="0">
        <references count="1">
          <reference field="2" count="1">
            <x v="14"/>
          </reference>
        </references>
      </pivotArea>
    </format>
    <format dxfId="1152">
      <pivotArea dataOnly="0" fieldPosition="0">
        <references count="1">
          <reference field="2" count="1">
            <x v="14"/>
          </reference>
        </references>
      </pivotArea>
    </format>
    <format dxfId="1151">
      <pivotArea dataOnly="0" fieldPosition="0">
        <references count="1">
          <reference field="2" count="1">
            <x v="15"/>
          </reference>
        </references>
      </pivotArea>
    </format>
    <format dxfId="1150">
      <pivotArea dataOnly="0" fieldPosition="0">
        <references count="1">
          <reference field="2" count="1">
            <x v="15"/>
          </reference>
        </references>
      </pivotArea>
    </format>
    <format dxfId="1149">
      <pivotArea dataOnly="0" fieldPosition="0">
        <references count="1">
          <reference field="2" count="1">
            <x v="16"/>
          </reference>
        </references>
      </pivotArea>
    </format>
    <format dxfId="1148">
      <pivotArea dataOnly="0" fieldPosition="0">
        <references count="1">
          <reference field="2" count="1">
            <x v="16"/>
          </reference>
        </references>
      </pivotArea>
    </format>
    <format dxfId="1147">
      <pivotArea dataOnly="0" fieldPosition="0">
        <references count="1">
          <reference field="2" count="1">
            <x v="17"/>
          </reference>
        </references>
      </pivotArea>
    </format>
    <format dxfId="1146">
      <pivotArea dataOnly="0" fieldPosition="0">
        <references count="1">
          <reference field="2" count="1">
            <x v="17"/>
          </reference>
        </references>
      </pivotArea>
    </format>
    <format dxfId="1145">
      <pivotArea dataOnly="0" fieldPosition="0">
        <references count="1">
          <reference field="2" count="1">
            <x v="18"/>
          </reference>
        </references>
      </pivotArea>
    </format>
    <format dxfId="1144">
      <pivotArea dataOnly="0" fieldPosition="0">
        <references count="1">
          <reference field="2" count="1">
            <x v="18"/>
          </reference>
        </references>
      </pivotArea>
    </format>
    <format dxfId="1143">
      <pivotArea dataOnly="0" fieldPosition="0">
        <references count="1">
          <reference field="2" count="1">
            <x v="19"/>
          </reference>
        </references>
      </pivotArea>
    </format>
    <format dxfId="1142">
      <pivotArea dataOnly="0" fieldPosition="0">
        <references count="1">
          <reference field="2" count="1">
            <x v="19"/>
          </reference>
        </references>
      </pivotArea>
    </format>
    <format dxfId="1141">
      <pivotArea dataOnly="0" fieldPosition="0">
        <references count="1">
          <reference field="2" count="1">
            <x v="20"/>
          </reference>
        </references>
      </pivotArea>
    </format>
    <format dxfId="1140">
      <pivotArea dataOnly="0" fieldPosition="0">
        <references count="1">
          <reference field="2" count="1">
            <x v="20"/>
          </reference>
        </references>
      </pivotArea>
    </format>
    <format dxfId="1139">
      <pivotArea dataOnly="0" fieldPosition="0">
        <references count="1">
          <reference field="2" count="1">
            <x v="21"/>
          </reference>
        </references>
      </pivotArea>
    </format>
    <format dxfId="1138">
      <pivotArea dataOnly="0" fieldPosition="0">
        <references count="1">
          <reference field="2" count="1">
            <x v="21"/>
          </reference>
        </references>
      </pivotArea>
    </format>
    <format dxfId="1137">
      <pivotArea dataOnly="0" fieldPosition="0">
        <references count="1">
          <reference field="2" count="1">
            <x v="22"/>
          </reference>
        </references>
      </pivotArea>
    </format>
    <format dxfId="1136">
      <pivotArea dataOnly="0" fieldPosition="0">
        <references count="1">
          <reference field="2" count="1">
            <x v="22"/>
          </reference>
        </references>
      </pivotArea>
    </format>
    <format dxfId="1135">
      <pivotArea type="all" dataOnly="0" outline="0" fieldPosition="0"/>
    </format>
    <format dxfId="1134">
      <pivotArea outline="0" collapsedLevelsAreSubtotals="1" fieldPosition="0"/>
    </format>
    <format dxfId="1133">
      <pivotArea field="2" type="button" dataOnly="0" labelOnly="1" outline="0" axis="axisRow" fieldPosition="0"/>
    </format>
    <format dxfId="1132">
      <pivotArea dataOnly="0" labelOnly="1" fieldPosition="0">
        <references count="1">
          <reference field="2" count="0"/>
        </references>
      </pivotArea>
    </format>
    <format dxfId="1131">
      <pivotArea dataOnly="0" labelOnly="1" grandRow="1" outline="0" fieldPosition="0"/>
    </format>
    <format dxfId="1130">
      <pivotArea dataOnly="0" labelOnly="1" fieldPosition="0">
        <references count="2">
          <reference field="2" count="1" selected="0">
            <x v="12"/>
          </reference>
          <reference field="3" count="23">
            <x v="0"/>
            <x v="1"/>
            <x v="6"/>
            <x v="7"/>
            <x v="8"/>
            <x v="9"/>
            <x v="13"/>
            <x v="14"/>
            <x v="16"/>
            <x v="23"/>
            <x v="25"/>
            <x v="26"/>
            <x v="27"/>
            <x v="29"/>
            <x v="30"/>
            <x v="32"/>
            <x v="33"/>
            <x v="34"/>
            <x v="35"/>
            <x v="36"/>
            <x v="37"/>
            <x v="38"/>
            <x v="43"/>
          </reference>
        </references>
      </pivotArea>
    </format>
    <format dxfId="1129">
      <pivotArea dataOnly="0" labelOnly="1" fieldPosition="0">
        <references count="2">
          <reference field="2" count="1" selected="0">
            <x v="13"/>
          </reference>
          <reference field="3" count="1">
            <x v="1"/>
          </reference>
        </references>
      </pivotArea>
    </format>
    <format dxfId="1128">
      <pivotArea dataOnly="0" labelOnly="1" fieldPosition="0">
        <references count="2">
          <reference field="2" count="1" selected="0">
            <x v="14"/>
          </reference>
          <reference field="3" count="1">
            <x v="22"/>
          </reference>
        </references>
      </pivotArea>
    </format>
    <format dxfId="1127">
      <pivotArea dataOnly="0" labelOnly="1" fieldPosition="0">
        <references count="2">
          <reference field="2" count="1" selected="0">
            <x v="15"/>
          </reference>
          <reference field="3" count="12">
            <x v="1"/>
            <x v="2"/>
            <x v="4"/>
            <x v="15"/>
            <x v="17"/>
            <x v="18"/>
            <x v="20"/>
            <x v="21"/>
            <x v="24"/>
            <x v="28"/>
            <x v="31"/>
            <x v="39"/>
          </reference>
        </references>
      </pivotArea>
    </format>
    <format dxfId="1126">
      <pivotArea dataOnly="0" labelOnly="1" fieldPosition="0">
        <references count="2">
          <reference field="2" count="1" selected="0">
            <x v="16"/>
          </reference>
          <reference field="3" count="2">
            <x v="3"/>
            <x v="19"/>
          </reference>
        </references>
      </pivotArea>
    </format>
    <format dxfId="1125">
      <pivotArea dataOnly="0" labelOnly="1" fieldPosition="0">
        <references count="2">
          <reference field="2" count="1" selected="0">
            <x v="17"/>
          </reference>
          <reference field="3" count="1">
            <x v="41"/>
          </reference>
        </references>
      </pivotArea>
    </format>
    <format dxfId="1124">
      <pivotArea dataOnly="0" labelOnly="1" fieldPosition="0">
        <references count="2">
          <reference field="2" count="1" selected="0">
            <x v="18"/>
          </reference>
          <reference field="3" count="1">
            <x v="40"/>
          </reference>
        </references>
      </pivotArea>
    </format>
    <format dxfId="1123">
      <pivotArea dataOnly="0" labelOnly="1" fieldPosition="0">
        <references count="2">
          <reference field="2" count="1" selected="0">
            <x v="19"/>
          </reference>
          <reference field="3" count="1">
            <x v="5"/>
          </reference>
        </references>
      </pivotArea>
    </format>
    <format dxfId="1122">
      <pivotArea dataOnly="0" labelOnly="1" fieldPosition="0">
        <references count="2">
          <reference field="2" count="1" selected="0">
            <x v="20"/>
          </reference>
          <reference field="3" count="6">
            <x v="12"/>
            <x v="49"/>
            <x v="50"/>
            <x v="52"/>
            <x v="54"/>
            <x v="55"/>
          </reference>
        </references>
      </pivotArea>
    </format>
    <format dxfId="1121">
      <pivotArea dataOnly="0" labelOnly="1" fieldPosition="0">
        <references count="2">
          <reference field="2" count="1" selected="0">
            <x v="21"/>
          </reference>
          <reference field="3" count="4">
            <x v="46"/>
            <x v="47"/>
            <x v="48"/>
            <x v="53"/>
          </reference>
        </references>
      </pivotArea>
    </format>
    <format dxfId="1120">
      <pivotArea dataOnly="0" labelOnly="1" fieldPosition="0">
        <references count="2">
          <reference field="2" count="1" selected="0">
            <x v="22"/>
          </reference>
          <reference field="3" count="5">
            <x v="10"/>
            <x v="11"/>
            <x v="44"/>
            <x v="45"/>
            <x v="51"/>
          </reference>
        </references>
      </pivotArea>
    </format>
    <format dxfId="1119">
      <pivotArea dataOnly="0" labelOnly="1" fieldPosition="0">
        <references count="3">
          <reference field="2" count="1" selected="0">
            <x v="12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118">
      <pivotArea dataOnly="0" labelOnly="1" fieldPosition="0">
        <references count="3">
          <reference field="2" count="1" selected="0">
            <x v="12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1117">
      <pivotArea dataOnly="0" labelOnly="1" fieldPosition="0">
        <references count="3">
          <reference field="2" count="1" selected="0">
            <x v="12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1116">
      <pivotArea dataOnly="0" labelOnly="1" fieldPosition="0">
        <references count="3">
          <reference field="2" count="1" selected="0">
            <x v="12"/>
          </reference>
          <reference field="3" count="1" selected="0">
            <x v="7"/>
          </reference>
          <reference field="4" count="1">
            <x v="1"/>
          </reference>
        </references>
      </pivotArea>
    </format>
    <format dxfId="1115">
      <pivotArea dataOnly="0" labelOnly="1" fieldPosition="0">
        <references count="3">
          <reference field="2" count="1" selected="0">
            <x v="12"/>
          </reference>
          <reference field="3" count="1" selected="0">
            <x v="8"/>
          </reference>
          <reference field="4" count="1">
            <x v="1"/>
          </reference>
        </references>
      </pivotArea>
    </format>
    <format dxfId="1114">
      <pivotArea dataOnly="0" labelOnly="1" fieldPosition="0">
        <references count="3">
          <reference field="2" count="1" selected="0">
            <x v="12"/>
          </reference>
          <reference field="3" count="1" selected="0">
            <x v="9"/>
          </reference>
          <reference field="4" count="1">
            <x v="1"/>
          </reference>
        </references>
      </pivotArea>
    </format>
    <format dxfId="1113">
      <pivotArea dataOnly="0" labelOnly="1" fieldPosition="0">
        <references count="3">
          <reference field="2" count="1" selected="0">
            <x v="12"/>
          </reference>
          <reference field="3" count="1" selected="0">
            <x v="13"/>
          </reference>
          <reference field="4" count="1">
            <x v="1"/>
          </reference>
        </references>
      </pivotArea>
    </format>
    <format dxfId="1112">
      <pivotArea dataOnly="0" labelOnly="1" fieldPosition="0">
        <references count="3">
          <reference field="2" count="1" selected="0">
            <x v="12"/>
          </reference>
          <reference field="3" count="1" selected="0">
            <x v="14"/>
          </reference>
          <reference field="4" count="1">
            <x v="1"/>
          </reference>
        </references>
      </pivotArea>
    </format>
    <format dxfId="1111">
      <pivotArea dataOnly="0" labelOnly="1" fieldPosition="0">
        <references count="3">
          <reference field="2" count="1" selected="0">
            <x v="12"/>
          </reference>
          <reference field="3" count="1" selected="0">
            <x v="16"/>
          </reference>
          <reference field="4" count="1">
            <x v="1"/>
          </reference>
        </references>
      </pivotArea>
    </format>
    <format dxfId="1110">
      <pivotArea dataOnly="0" labelOnly="1" fieldPosition="0">
        <references count="3">
          <reference field="2" count="1" selected="0">
            <x v="12"/>
          </reference>
          <reference field="3" count="1" selected="0">
            <x v="23"/>
          </reference>
          <reference field="4" count="1">
            <x v="1"/>
          </reference>
        </references>
      </pivotArea>
    </format>
    <format dxfId="1109">
      <pivotArea dataOnly="0" labelOnly="1" fieldPosition="0">
        <references count="3">
          <reference field="2" count="1" selected="0">
            <x v="12"/>
          </reference>
          <reference field="3" count="1" selected="0">
            <x v="25"/>
          </reference>
          <reference field="4" count="1">
            <x v="1"/>
          </reference>
        </references>
      </pivotArea>
    </format>
    <format dxfId="1108">
      <pivotArea dataOnly="0" labelOnly="1" fieldPosition="0">
        <references count="3">
          <reference field="2" count="1" selected="0">
            <x v="12"/>
          </reference>
          <reference field="3" count="1" selected="0">
            <x v="26"/>
          </reference>
          <reference field="4" count="1">
            <x v="1"/>
          </reference>
        </references>
      </pivotArea>
    </format>
    <format dxfId="1107">
      <pivotArea dataOnly="0" labelOnly="1" fieldPosition="0">
        <references count="3">
          <reference field="2" count="1" selected="0">
            <x v="12"/>
          </reference>
          <reference field="3" count="1" selected="0">
            <x v="27"/>
          </reference>
          <reference field="4" count="1">
            <x v="1"/>
          </reference>
        </references>
      </pivotArea>
    </format>
    <format dxfId="1106">
      <pivotArea dataOnly="0" labelOnly="1" fieldPosition="0">
        <references count="3">
          <reference field="2" count="1" selected="0">
            <x v="12"/>
          </reference>
          <reference field="3" count="1" selected="0">
            <x v="29"/>
          </reference>
          <reference field="4" count="1">
            <x v="1"/>
          </reference>
        </references>
      </pivotArea>
    </format>
    <format dxfId="1105">
      <pivotArea dataOnly="0" labelOnly="1" fieldPosition="0">
        <references count="3">
          <reference field="2" count="1" selected="0">
            <x v="12"/>
          </reference>
          <reference field="3" count="1" selected="0">
            <x v="30"/>
          </reference>
          <reference field="4" count="1">
            <x v="1"/>
          </reference>
        </references>
      </pivotArea>
    </format>
    <format dxfId="1104">
      <pivotArea dataOnly="0" labelOnly="1" fieldPosition="0">
        <references count="3">
          <reference field="2" count="1" selected="0">
            <x v="12"/>
          </reference>
          <reference field="3" count="1" selected="0">
            <x v="32"/>
          </reference>
          <reference field="4" count="1">
            <x v="1"/>
          </reference>
        </references>
      </pivotArea>
    </format>
    <format dxfId="1103">
      <pivotArea dataOnly="0" labelOnly="1" fieldPosition="0">
        <references count="3">
          <reference field="2" count="1" selected="0">
            <x v="12"/>
          </reference>
          <reference field="3" count="1" selected="0">
            <x v="33"/>
          </reference>
          <reference field="4" count="1">
            <x v="1"/>
          </reference>
        </references>
      </pivotArea>
    </format>
    <format dxfId="1102">
      <pivotArea dataOnly="0" labelOnly="1" fieldPosition="0">
        <references count="3">
          <reference field="2" count="1" selected="0">
            <x v="12"/>
          </reference>
          <reference field="3" count="1" selected="0">
            <x v="34"/>
          </reference>
          <reference field="4" count="1">
            <x v="1"/>
          </reference>
        </references>
      </pivotArea>
    </format>
    <format dxfId="1101">
      <pivotArea dataOnly="0" labelOnly="1" fieldPosition="0">
        <references count="3">
          <reference field="2" count="1" selected="0">
            <x v="12"/>
          </reference>
          <reference field="3" count="1" selected="0">
            <x v="35"/>
          </reference>
          <reference field="4" count="1">
            <x v="1"/>
          </reference>
        </references>
      </pivotArea>
    </format>
    <format dxfId="1100">
      <pivotArea dataOnly="0" labelOnly="1" fieldPosition="0">
        <references count="3">
          <reference field="2" count="1" selected="0">
            <x v="12"/>
          </reference>
          <reference field="3" count="1" selected="0">
            <x v="36"/>
          </reference>
          <reference field="4" count="1">
            <x v="1"/>
          </reference>
        </references>
      </pivotArea>
    </format>
    <format dxfId="1099">
      <pivotArea dataOnly="0" labelOnly="1" fieldPosition="0">
        <references count="3">
          <reference field="2" count="1" selected="0">
            <x v="12"/>
          </reference>
          <reference field="3" count="1" selected="0">
            <x v="37"/>
          </reference>
          <reference field="4" count="1">
            <x v="1"/>
          </reference>
        </references>
      </pivotArea>
    </format>
    <format dxfId="1098">
      <pivotArea dataOnly="0" labelOnly="1" fieldPosition="0">
        <references count="3">
          <reference field="2" count="1" selected="0">
            <x v="12"/>
          </reference>
          <reference field="3" count="1" selected="0">
            <x v="38"/>
          </reference>
          <reference field="4" count="1">
            <x v="1"/>
          </reference>
        </references>
      </pivotArea>
    </format>
    <format dxfId="1097">
      <pivotArea dataOnly="0" labelOnly="1" fieldPosition="0">
        <references count="3">
          <reference field="2" count="1" selected="0">
            <x v="12"/>
          </reference>
          <reference field="3" count="1" selected="0">
            <x v="43"/>
          </reference>
          <reference field="4" count="1">
            <x v="1"/>
          </reference>
        </references>
      </pivotArea>
    </format>
    <format dxfId="1096">
      <pivotArea dataOnly="0" labelOnly="1" fieldPosition="0">
        <references count="3">
          <reference field="2" count="1" selected="0">
            <x v="13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1095">
      <pivotArea dataOnly="0" labelOnly="1" fieldPosition="0">
        <references count="3">
          <reference field="2" count="1" selected="0">
            <x v="14"/>
          </reference>
          <reference field="3" count="1" selected="0">
            <x v="22"/>
          </reference>
          <reference field="4" count="1">
            <x v="1"/>
          </reference>
        </references>
      </pivotArea>
    </format>
    <format dxfId="1094">
      <pivotArea dataOnly="0" labelOnly="1" fieldPosition="0">
        <references count="3">
          <reference field="2" count="1" selected="0">
            <x v="1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1093">
      <pivotArea dataOnly="0" labelOnly="1" fieldPosition="0">
        <references count="3">
          <reference field="2" count="1" selected="0">
            <x v="15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092">
      <pivotArea dataOnly="0" labelOnly="1" fieldPosition="0">
        <references count="3">
          <reference field="2" count="1" selected="0">
            <x v="15"/>
          </reference>
          <reference field="3" count="1" selected="0">
            <x v="4"/>
          </reference>
          <reference field="4" count="1">
            <x v="1"/>
          </reference>
        </references>
      </pivotArea>
    </format>
    <format dxfId="1091">
      <pivotArea dataOnly="0" labelOnly="1" fieldPosition="0">
        <references count="3">
          <reference field="2" count="1" selected="0">
            <x v="15"/>
          </reference>
          <reference field="3" count="1" selected="0">
            <x v="15"/>
          </reference>
          <reference field="4" count="1">
            <x v="1"/>
          </reference>
        </references>
      </pivotArea>
    </format>
    <format dxfId="1090">
      <pivotArea dataOnly="0" labelOnly="1" fieldPosition="0">
        <references count="3">
          <reference field="2" count="1" selected="0">
            <x v="15"/>
          </reference>
          <reference field="3" count="1" selected="0">
            <x v="17"/>
          </reference>
          <reference field="4" count="1">
            <x v="1"/>
          </reference>
        </references>
      </pivotArea>
    </format>
    <format dxfId="1089">
      <pivotArea dataOnly="0" labelOnly="1" fieldPosition="0">
        <references count="3">
          <reference field="2" count="1" selected="0">
            <x v="15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088">
      <pivotArea dataOnly="0" labelOnly="1" fieldPosition="0">
        <references count="3">
          <reference field="2" count="1" selected="0">
            <x v="15"/>
          </reference>
          <reference field="3" count="1" selected="0">
            <x v="20"/>
          </reference>
          <reference field="4" count="1">
            <x v="1"/>
          </reference>
        </references>
      </pivotArea>
    </format>
    <format dxfId="1087">
      <pivotArea dataOnly="0" labelOnly="1" fieldPosition="0">
        <references count="3">
          <reference field="2" count="1" selected="0">
            <x v="15"/>
          </reference>
          <reference field="3" count="1" selected="0">
            <x v="21"/>
          </reference>
          <reference field="4" count="1">
            <x v="1"/>
          </reference>
        </references>
      </pivotArea>
    </format>
    <format dxfId="1086">
      <pivotArea dataOnly="0" labelOnly="1" fieldPosition="0">
        <references count="3">
          <reference field="2" count="1" selected="0">
            <x v="15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085">
      <pivotArea dataOnly="0" labelOnly="1" fieldPosition="0">
        <references count="3">
          <reference field="2" count="1" selected="0">
            <x v="15"/>
          </reference>
          <reference field="3" count="1" selected="0">
            <x v="28"/>
          </reference>
          <reference field="4" count="1">
            <x v="1"/>
          </reference>
        </references>
      </pivotArea>
    </format>
    <format dxfId="1084">
      <pivotArea dataOnly="0" labelOnly="1" fieldPosition="0">
        <references count="3">
          <reference field="2" count="1" selected="0">
            <x v="15"/>
          </reference>
          <reference field="3" count="1" selected="0">
            <x v="31"/>
          </reference>
          <reference field="4" count="1">
            <x v="1"/>
          </reference>
        </references>
      </pivotArea>
    </format>
    <format dxfId="1083">
      <pivotArea dataOnly="0" labelOnly="1" fieldPosition="0">
        <references count="3">
          <reference field="2" count="1" selected="0">
            <x v="15"/>
          </reference>
          <reference field="3" count="1" selected="0">
            <x v="39"/>
          </reference>
          <reference field="4" count="1">
            <x v="1"/>
          </reference>
        </references>
      </pivotArea>
    </format>
    <format dxfId="1082">
      <pivotArea dataOnly="0" labelOnly="1" fieldPosition="0">
        <references count="3">
          <reference field="2" count="1" selected="0">
            <x v="16"/>
          </reference>
          <reference field="3" count="1" selected="0">
            <x v="3"/>
          </reference>
          <reference field="4" count="1">
            <x v="1"/>
          </reference>
        </references>
      </pivotArea>
    </format>
    <format dxfId="1081">
      <pivotArea dataOnly="0" labelOnly="1" fieldPosition="0">
        <references count="3">
          <reference field="2" count="1" selected="0">
            <x v="16"/>
          </reference>
          <reference field="3" count="1" selected="0">
            <x v="19"/>
          </reference>
          <reference field="4" count="1">
            <x v="1"/>
          </reference>
        </references>
      </pivotArea>
    </format>
    <format dxfId="1080">
      <pivotArea dataOnly="0" labelOnly="1" fieldPosition="0">
        <references count="3">
          <reference field="2" count="1" selected="0">
            <x v="17"/>
          </reference>
          <reference field="3" count="1" selected="0">
            <x v="41"/>
          </reference>
          <reference field="4" count="1">
            <x v="1"/>
          </reference>
        </references>
      </pivotArea>
    </format>
    <format dxfId="1079">
      <pivotArea dataOnly="0" labelOnly="1" fieldPosition="0">
        <references count="3">
          <reference field="2" count="1" selected="0">
            <x v="18"/>
          </reference>
          <reference field="3" count="1" selected="0">
            <x v="40"/>
          </reference>
          <reference field="4" count="1">
            <x v="3"/>
          </reference>
        </references>
      </pivotArea>
    </format>
    <format dxfId="1078">
      <pivotArea dataOnly="0" labelOnly="1" fieldPosition="0">
        <references count="3">
          <reference field="2" count="1" selected="0">
            <x v="19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077">
      <pivotArea dataOnly="0" labelOnly="1" fieldPosition="0">
        <references count="3">
          <reference field="2" count="1" selected="0">
            <x v="20"/>
          </reference>
          <reference field="3" count="1" selected="0">
            <x v="12"/>
          </reference>
          <reference field="4" count="1">
            <x v="3"/>
          </reference>
        </references>
      </pivotArea>
    </format>
    <format dxfId="1076">
      <pivotArea dataOnly="0" labelOnly="1" fieldPosition="0">
        <references count="3">
          <reference field="2" count="1" selected="0">
            <x v="20"/>
          </reference>
          <reference field="3" count="1" selected="0">
            <x v="49"/>
          </reference>
          <reference field="4" count="1">
            <x v="3"/>
          </reference>
        </references>
      </pivotArea>
    </format>
    <format dxfId="1075">
      <pivotArea dataOnly="0" labelOnly="1" fieldPosition="0">
        <references count="3">
          <reference field="2" count="1" selected="0">
            <x v="20"/>
          </reference>
          <reference field="3" count="1" selected="0">
            <x v="50"/>
          </reference>
          <reference field="4" count="1">
            <x v="3"/>
          </reference>
        </references>
      </pivotArea>
    </format>
    <format dxfId="1074">
      <pivotArea dataOnly="0" labelOnly="1" fieldPosition="0">
        <references count="3">
          <reference field="2" count="1" selected="0">
            <x v="20"/>
          </reference>
          <reference field="3" count="1" selected="0">
            <x v="52"/>
          </reference>
          <reference field="4" count="1">
            <x v="3"/>
          </reference>
        </references>
      </pivotArea>
    </format>
    <format dxfId="1073">
      <pivotArea dataOnly="0" labelOnly="1" fieldPosition="0">
        <references count="3">
          <reference field="2" count="1" selected="0">
            <x v="20"/>
          </reference>
          <reference field="3" count="1" selected="0">
            <x v="54"/>
          </reference>
          <reference field="4" count="1">
            <x v="3"/>
          </reference>
        </references>
      </pivotArea>
    </format>
    <format dxfId="1072">
      <pivotArea dataOnly="0" labelOnly="1" fieldPosition="0">
        <references count="3">
          <reference field="2" count="1" selected="0">
            <x v="20"/>
          </reference>
          <reference field="3" count="1" selected="0">
            <x v="55"/>
          </reference>
          <reference field="4" count="1">
            <x v="3"/>
          </reference>
        </references>
      </pivotArea>
    </format>
    <format dxfId="1071">
      <pivotArea dataOnly="0" labelOnly="1" fieldPosition="0">
        <references count="3">
          <reference field="2" count="1" selected="0">
            <x v="21"/>
          </reference>
          <reference field="3" count="1" selected="0">
            <x v="46"/>
          </reference>
          <reference field="4" count="1">
            <x v="4"/>
          </reference>
        </references>
      </pivotArea>
    </format>
    <format dxfId="1070">
      <pivotArea dataOnly="0" labelOnly="1" fieldPosition="0">
        <references count="3">
          <reference field="2" count="1" selected="0">
            <x v="21"/>
          </reference>
          <reference field="3" count="1" selected="0">
            <x v="47"/>
          </reference>
          <reference field="4" count="1">
            <x v="4"/>
          </reference>
        </references>
      </pivotArea>
    </format>
    <format dxfId="1069">
      <pivotArea dataOnly="0" labelOnly="1" fieldPosition="0">
        <references count="3">
          <reference field="2" count="1" selected="0">
            <x v="21"/>
          </reference>
          <reference field="3" count="1" selected="0">
            <x v="48"/>
          </reference>
          <reference field="4" count="1">
            <x v="4"/>
          </reference>
        </references>
      </pivotArea>
    </format>
    <format dxfId="1068">
      <pivotArea dataOnly="0" labelOnly="1" fieldPosition="0">
        <references count="3">
          <reference field="2" count="1" selected="0">
            <x v="21"/>
          </reference>
          <reference field="3" count="1" selected="0">
            <x v="53"/>
          </reference>
          <reference field="4" count="1">
            <x v="4"/>
          </reference>
        </references>
      </pivotArea>
    </format>
    <format dxfId="1067">
      <pivotArea dataOnly="0" labelOnly="1" fieldPosition="0">
        <references count="3">
          <reference field="2" count="1" selected="0">
            <x v="22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1066">
      <pivotArea dataOnly="0" labelOnly="1" fieldPosition="0">
        <references count="3">
          <reference field="2" count="1" selected="0">
            <x v="22"/>
          </reference>
          <reference field="3" count="1" selected="0">
            <x v="11"/>
          </reference>
          <reference field="4" count="1">
            <x v="0"/>
          </reference>
        </references>
      </pivotArea>
    </format>
    <format dxfId="1065">
      <pivotArea dataOnly="0" labelOnly="1" fieldPosition="0">
        <references count="3">
          <reference field="2" count="1" selected="0">
            <x v="22"/>
          </reference>
          <reference field="3" count="1" selected="0">
            <x v="44"/>
          </reference>
          <reference field="4" count="1">
            <x v="0"/>
          </reference>
        </references>
      </pivotArea>
    </format>
    <format dxfId="1064">
      <pivotArea dataOnly="0" labelOnly="1" fieldPosition="0">
        <references count="3">
          <reference field="2" count="1" selected="0">
            <x v="22"/>
          </reference>
          <reference field="3" count="1" selected="0">
            <x v="45"/>
          </reference>
          <reference field="4" count="1">
            <x v="0"/>
          </reference>
        </references>
      </pivotArea>
    </format>
    <format dxfId="1063">
      <pivotArea dataOnly="0" labelOnly="1" fieldPosition="0">
        <references count="3">
          <reference field="2" count="1" selected="0">
            <x v="22"/>
          </reference>
          <reference field="3" count="1" selected="0">
            <x v="51"/>
          </reference>
          <reference field="4" count="1">
            <x v="0"/>
          </reference>
        </references>
      </pivotArea>
    </format>
    <format dxfId="1062">
      <pivotArea dataOnly="0" labelOnly="1" fieldPosition="0">
        <references count="4">
          <reference field="2" count="1" selected="0">
            <x v="1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61">
      <pivotArea dataOnly="0" labelOnly="1" fieldPosition="0">
        <references count="4">
          <reference field="2" count="1" selected="0">
            <x v="12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60">
      <pivotArea dataOnly="0" labelOnly="1" fieldPosition="0">
        <references count="4">
          <reference field="2" count="1" selected="0">
            <x v="12"/>
          </reference>
          <reference field="3" count="1" selected="0">
            <x v="6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59">
      <pivotArea dataOnly="0" labelOnly="1" fieldPosition="0">
        <references count="4">
          <reference field="2" count="1" selected="0">
            <x v="12"/>
          </reference>
          <reference field="3" count="1" selected="0">
            <x v="7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58">
      <pivotArea dataOnly="0" labelOnly="1" fieldPosition="0">
        <references count="4">
          <reference field="2" count="1" selected="0">
            <x v="12"/>
          </reference>
          <reference field="3" count="1" selected="0">
            <x v="8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57">
      <pivotArea dataOnly="0" labelOnly="1" fieldPosition="0">
        <references count="4">
          <reference field="2" count="1" selected="0">
            <x v="12"/>
          </reference>
          <reference field="3" count="1" selected="0">
            <x v="9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56">
      <pivotArea dataOnly="0" labelOnly="1" fieldPosition="0">
        <references count="4">
          <reference field="2" count="1" selected="0">
            <x v="12"/>
          </reference>
          <reference field="3" count="1" selected="0">
            <x v="13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55">
      <pivotArea dataOnly="0" labelOnly="1" fieldPosition="0">
        <references count="4">
          <reference field="2" count="1" selected="0">
            <x v="12"/>
          </reference>
          <reference field="3" count="1" selected="0">
            <x v="14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54">
      <pivotArea dataOnly="0" labelOnly="1" fieldPosition="0">
        <references count="4">
          <reference field="2" count="1" selected="0">
            <x v="12"/>
          </reference>
          <reference field="3" count="1" selected="0">
            <x v="16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53">
      <pivotArea dataOnly="0" labelOnly="1" fieldPosition="0">
        <references count="4">
          <reference field="2" count="1" selected="0">
            <x v="12"/>
          </reference>
          <reference field="3" count="1" selected="0">
            <x v="23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52">
      <pivotArea dataOnly="0" labelOnly="1" fieldPosition="0">
        <references count="4">
          <reference field="2" count="1" selected="0">
            <x v="12"/>
          </reference>
          <reference field="3" count="1" selected="0">
            <x v="25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51">
      <pivotArea dataOnly="0" labelOnly="1" fieldPosition="0">
        <references count="4">
          <reference field="2" count="1" selected="0">
            <x v="12"/>
          </reference>
          <reference field="3" count="1" selected="0">
            <x v="26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50">
      <pivotArea dataOnly="0" labelOnly="1" fieldPosition="0">
        <references count="4">
          <reference field="2" count="1" selected="0">
            <x v="12"/>
          </reference>
          <reference field="3" count="1" selected="0">
            <x v="27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49">
      <pivotArea dataOnly="0" labelOnly="1" fieldPosition="0">
        <references count="4">
          <reference field="2" count="1" selected="0">
            <x v="12"/>
          </reference>
          <reference field="3" count="1" selected="0">
            <x v="29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48">
      <pivotArea dataOnly="0" labelOnly="1" fieldPosition="0">
        <references count="4">
          <reference field="2" count="1" selected="0">
            <x v="12"/>
          </reference>
          <reference field="3" count="1" selected="0">
            <x v="30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47">
      <pivotArea dataOnly="0" labelOnly="1" fieldPosition="0">
        <references count="4">
          <reference field="2" count="1" selected="0">
            <x v="12"/>
          </reference>
          <reference field="3" count="1" selected="0">
            <x v="32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46">
      <pivotArea dataOnly="0" labelOnly="1" fieldPosition="0">
        <references count="4">
          <reference field="2" count="1" selected="0">
            <x v="12"/>
          </reference>
          <reference field="3" count="1" selected="0">
            <x v="33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45">
      <pivotArea dataOnly="0" labelOnly="1" fieldPosition="0">
        <references count="4">
          <reference field="2" count="1" selected="0">
            <x v="12"/>
          </reference>
          <reference field="3" count="1" selected="0">
            <x v="34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44">
      <pivotArea dataOnly="0" labelOnly="1" fieldPosition="0">
        <references count="4">
          <reference field="2" count="1" selected="0">
            <x v="12"/>
          </reference>
          <reference field="3" count="1" selected="0">
            <x v="35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43">
      <pivotArea dataOnly="0" labelOnly="1" fieldPosition="0">
        <references count="4">
          <reference field="2" count="1" selected="0">
            <x v="12"/>
          </reference>
          <reference field="3" count="1" selected="0">
            <x v="36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42">
      <pivotArea dataOnly="0" labelOnly="1" fieldPosition="0">
        <references count="4">
          <reference field="2" count="1" selected="0">
            <x v="12"/>
          </reference>
          <reference field="3" count="1" selected="0">
            <x v="37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41">
      <pivotArea dataOnly="0" labelOnly="1" fieldPosition="0">
        <references count="4">
          <reference field="2" count="1" selected="0">
            <x v="12"/>
          </reference>
          <reference field="3" count="1" selected="0">
            <x v="38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40">
      <pivotArea dataOnly="0" labelOnly="1" fieldPosition="0">
        <references count="4">
          <reference field="2" count="1" selected="0">
            <x v="12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39">
      <pivotArea dataOnly="0" labelOnly="1" fieldPosition="0">
        <references count="4">
          <reference field="2" count="1" selected="0">
            <x v="13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38">
      <pivotArea dataOnly="0" labelOnly="1" fieldPosition="0">
        <references count="4"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37">
      <pivotArea dataOnly="0" labelOnly="1" fieldPosition="0">
        <references count="4"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36">
      <pivotArea dataOnly="0" labelOnly="1" fieldPosition="0">
        <references count="4">
          <reference field="2" count="1" selected="0">
            <x v="15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35">
      <pivotArea dataOnly="0" labelOnly="1" fieldPosition="0">
        <references count="4">
          <reference field="2" count="1" selected="0">
            <x v="15"/>
          </reference>
          <reference field="3" count="1" selected="0">
            <x v="4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34">
      <pivotArea dataOnly="0" labelOnly="1" fieldPosition="0">
        <references count="4">
          <reference field="2" count="1" selected="0">
            <x v="15"/>
          </reference>
          <reference field="3" count="1" selected="0">
            <x v="15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33">
      <pivotArea dataOnly="0" labelOnly="1" fieldPosition="0">
        <references count="4">
          <reference field="2" count="1" selected="0">
            <x v="15"/>
          </reference>
          <reference field="3" count="1" selected="0">
            <x v="17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32">
      <pivotArea dataOnly="0" labelOnly="1" fieldPosition="0">
        <references count="4">
          <reference field="2" count="1" selected="0">
            <x v="15"/>
          </reference>
          <reference field="3" count="1" selected="0">
            <x v="18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31">
      <pivotArea dataOnly="0" labelOnly="1" fieldPosition="0">
        <references count="4">
          <reference field="2" count="1" selected="0">
            <x v="15"/>
          </reference>
          <reference field="3" count="1" selected="0">
            <x v="20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30">
      <pivotArea dataOnly="0" labelOnly="1" fieldPosition="0">
        <references count="4">
          <reference field="2" count="1" selected="0">
            <x v="15"/>
          </reference>
          <reference field="3" count="1" selected="0">
            <x v="21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29">
      <pivotArea dataOnly="0" labelOnly="1" fieldPosition="0">
        <references count="4">
          <reference field="2" count="1" selected="0">
            <x v="15"/>
          </reference>
          <reference field="3" count="1" selected="0">
            <x v="24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28">
      <pivotArea dataOnly="0" labelOnly="1" fieldPosition="0">
        <references count="4">
          <reference field="2" count="1" selected="0">
            <x v="15"/>
          </reference>
          <reference field="3" count="1" selected="0">
            <x v="28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27">
      <pivotArea dataOnly="0" labelOnly="1" fieldPosition="0">
        <references count="4">
          <reference field="2" count="1" selected="0">
            <x v="15"/>
          </reference>
          <reference field="3" count="1" selected="0">
            <x v="31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26">
      <pivotArea dataOnly="0" labelOnly="1" fieldPosition="0">
        <references count="4">
          <reference field="2" count="1" selected="0">
            <x v="15"/>
          </reference>
          <reference field="3" count="1" selected="0">
            <x v="39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25">
      <pivotArea dataOnly="0" labelOnly="1" fieldPosition="0">
        <references count="4">
          <reference field="2" count="1" selected="0">
            <x v="16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24">
      <pivotArea dataOnly="0" labelOnly="1" fieldPosition="0">
        <references count="4">
          <reference field="2" count="1" selected="0">
            <x v="16"/>
          </reference>
          <reference field="3" count="1" selected="0">
            <x v="19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23">
      <pivotArea dataOnly="0" labelOnly="1" fieldPosition="0">
        <references count="4">
          <reference field="2" count="1" selected="0">
            <x v="17"/>
          </reference>
          <reference field="3" count="1" selected="0">
            <x v="41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1022">
      <pivotArea dataOnly="0" labelOnly="1" fieldPosition="0">
        <references count="4">
          <reference field="2" count="1" selected="0">
            <x v="18"/>
          </reference>
          <reference field="3" count="1" selected="0">
            <x v="40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021">
      <pivotArea dataOnly="0" labelOnly="1" fieldPosition="0">
        <references count="4">
          <reference field="2" count="1" selected="0">
            <x v="19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020">
      <pivotArea dataOnly="0" labelOnly="1" fieldPosition="0">
        <references count="4">
          <reference field="2" count="1" selected="0">
            <x v="20"/>
          </reference>
          <reference field="3" count="1" selected="0">
            <x v="12"/>
          </reference>
          <reference field="4" count="1" selected="0">
            <x v="3"/>
          </reference>
          <reference field="5" count="1">
            <x v="1"/>
          </reference>
        </references>
      </pivotArea>
    </format>
    <format dxfId="1019">
      <pivotArea dataOnly="0" labelOnly="1" fieldPosition="0">
        <references count="4">
          <reference field="2" count="1" selected="0">
            <x v="20"/>
          </reference>
          <reference field="3" count="1" selected="0">
            <x v="49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018">
      <pivotArea dataOnly="0" labelOnly="1" fieldPosition="0">
        <references count="4">
          <reference field="2" count="1" selected="0">
            <x v="20"/>
          </reference>
          <reference field="3" count="1" selected="0">
            <x v="50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017">
      <pivotArea dataOnly="0" labelOnly="1" fieldPosition="0">
        <references count="4">
          <reference field="2" count="1" selected="0">
            <x v="20"/>
          </reference>
          <reference field="3" count="1" selected="0">
            <x v="5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016">
      <pivotArea dataOnly="0" labelOnly="1" fieldPosition="0">
        <references count="4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015">
      <pivotArea dataOnly="0" labelOnly="1" fieldPosition="0">
        <references count="4">
          <reference field="2" count="1" selected="0">
            <x v="20"/>
          </reference>
          <reference field="3" count="1" selected="0">
            <x v="55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014">
      <pivotArea dataOnly="0" labelOnly="1" fieldPosition="0">
        <references count="4">
          <reference field="2" count="1" selected="0">
            <x v="21"/>
          </reference>
          <reference field="3" count="1" selected="0">
            <x v="46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1013">
      <pivotArea dataOnly="0" labelOnly="1" fieldPosition="0">
        <references count="4">
          <reference field="2" count="1" selected="0">
            <x v="21"/>
          </reference>
          <reference field="3" count="1" selected="0">
            <x v="47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1012">
      <pivotArea dataOnly="0" labelOnly="1" fieldPosition="0">
        <references count="4">
          <reference field="2" count="1" selected="0">
            <x v="21"/>
          </reference>
          <reference field="3" count="1" selected="0">
            <x v="48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1011">
      <pivotArea dataOnly="0" labelOnly="1" fieldPosition="0">
        <references count="4">
          <reference field="2" count="1" selected="0">
            <x v="21"/>
          </reference>
          <reference field="3" count="1" selected="0">
            <x v="5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1010">
      <pivotArea dataOnly="0" labelOnly="1" fieldPosition="0">
        <references count="4">
          <reference field="2" count="1" selected="0">
            <x v="22"/>
          </reference>
          <reference field="3" count="1" selected="0">
            <x v="10"/>
          </reference>
          <reference field="4" count="1" selected="0">
            <x v="0"/>
          </reference>
          <reference field="5" count="1">
            <x v="5"/>
          </reference>
        </references>
      </pivotArea>
    </format>
    <format dxfId="1009">
      <pivotArea dataOnly="0" labelOnly="1" fieldPosition="0">
        <references count="4">
          <reference field="2" count="1" selected="0">
            <x v="22"/>
          </reference>
          <reference field="3" count="1" selected="0">
            <x v="11"/>
          </reference>
          <reference field="4" count="1" selected="0">
            <x v="0"/>
          </reference>
          <reference field="5" count="1">
            <x v="7"/>
          </reference>
        </references>
      </pivotArea>
    </format>
    <format dxfId="1008">
      <pivotArea dataOnly="0" labelOnly="1" fieldPosition="0">
        <references count="4">
          <reference field="2" count="1" selected="0">
            <x v="22"/>
          </reference>
          <reference field="3" count="1" selected="0">
            <x v="44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007">
      <pivotArea dataOnly="0" labelOnly="1" fieldPosition="0">
        <references count="4">
          <reference field="2" count="1" selected="0">
            <x v="22"/>
          </reference>
          <reference field="3" count="1" selected="0">
            <x v="45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006">
      <pivotArea dataOnly="0" labelOnly="1" fieldPosition="0">
        <references count="4">
          <reference field="2" count="1" selected="0">
            <x v="22"/>
          </reference>
          <reference field="3" count="1" selected="0">
            <x v="5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005">
      <pivotArea dataOnly="0" labelOnly="1" outline="0" axis="axisValues" fieldPosition="0"/>
    </format>
    <format dxfId="1004">
      <pivotArea field="2" type="button" dataOnly="0" labelOnly="1" outline="0" axis="axisRow" fieldPosition="0"/>
    </format>
    <format dxfId="1003">
      <pivotArea dataOnly="0" labelOnly="1" outline="0" axis="axisValues" fieldPosition="0"/>
    </format>
    <format dxfId="1002">
      <pivotArea grandRow="1" outline="0" collapsedLevelsAreSubtotals="1" fieldPosition="0"/>
    </format>
    <format dxfId="1001">
      <pivotArea dataOnly="0" labelOnly="1" grandRow="1" outline="0" fieldPosition="0"/>
    </format>
    <format dxfId="1000">
      <pivotArea field="2" type="button" dataOnly="0" labelOnly="1" outline="0" axis="axisRow" fieldPosition="0"/>
    </format>
    <format dxfId="999">
      <pivotArea dataOnly="0" labelOnly="1" outline="0" axis="axisValues" fieldPosition="0"/>
    </format>
    <format dxfId="998">
      <pivotArea dataOnly="0" grandRow="1" axis="axisRow" fieldPosition="0"/>
    </format>
    <format dxfId="997">
      <pivotArea collapsedLevelsAreSubtotals="1" fieldPosition="0">
        <references count="2">
          <reference field="2" count="1" selected="0">
            <x v="12"/>
          </reference>
          <reference field="4" count="1">
            <x v="1"/>
          </reference>
        </references>
      </pivotArea>
    </format>
    <format dxfId="996">
      <pivotArea collapsedLevelsAreSubtotals="1" fieldPosition="0">
        <references count="1">
          <reference field="2" count="1">
            <x v="13"/>
          </reference>
        </references>
      </pivotArea>
    </format>
    <format dxfId="995">
      <pivotArea collapsedLevelsAreSubtotals="1" fieldPosition="0">
        <references count="4">
          <reference field="2" count="1" selected="0">
            <x v="13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994">
      <pivotArea collapsedLevelsAreSubtotals="1" fieldPosition="0">
        <references count="1">
          <reference field="2" count="1">
            <x v="14"/>
          </reference>
        </references>
      </pivotArea>
    </format>
    <format dxfId="993">
      <pivotArea collapsedLevelsAreSubtotals="1" fieldPosition="0">
        <references count="4">
          <reference field="2" count="1" selected="0">
            <x v="14"/>
          </reference>
          <reference field="3" count="1">
            <x v="22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992">
      <pivotArea collapsedLevelsAreSubtotals="1" fieldPosition="0">
        <references count="2">
          <reference field="2" count="1" selected="0">
            <x v="15"/>
          </reference>
          <reference field="4" count="1">
            <x v="1"/>
          </reference>
        </references>
      </pivotArea>
    </format>
    <format dxfId="991">
      <pivotArea dataOnly="0" fieldPosition="0">
        <references count="1">
          <reference field="2" count="1">
            <x v="16"/>
          </reference>
        </references>
      </pivotArea>
    </format>
    <format dxfId="990">
      <pivotArea collapsedLevelsAreSubtotals="1" fieldPosition="0">
        <references count="2">
          <reference field="2" count="1" selected="0">
            <x v="16"/>
          </reference>
          <reference field="4" count="1">
            <x v="1"/>
          </reference>
        </references>
      </pivotArea>
    </format>
    <format dxfId="989">
      <pivotArea collapsedLevelsAreSubtotals="1" fieldPosition="0">
        <references count="3">
          <reference field="2" count="1" selected="0">
            <x v="16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988">
      <pivotArea collapsedLevelsAreSubtotals="1" fieldPosition="0">
        <references count="1">
          <reference field="2" count="1">
            <x v="17"/>
          </reference>
        </references>
      </pivotArea>
    </format>
    <format dxfId="987">
      <pivotArea collapsedLevelsAreSubtotals="1" fieldPosition="0">
        <references count="2">
          <reference field="2" count="1" selected="0">
            <x v="17"/>
          </reference>
          <reference field="4" count="1">
            <x v="1"/>
          </reference>
        </references>
      </pivotArea>
    </format>
    <format dxfId="986">
      <pivotArea collapsedLevelsAreSubtotals="1" fieldPosition="0">
        <references count="3">
          <reference field="2" count="1" selected="0">
            <x v="17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985">
      <pivotArea collapsedLevelsAreSubtotals="1" fieldPosition="0">
        <references count="1">
          <reference field="2" count="1">
            <x v="18"/>
          </reference>
        </references>
      </pivotArea>
    </format>
    <format dxfId="984">
      <pivotArea collapsedLevelsAreSubtotals="1" fieldPosition="0">
        <references count="2">
          <reference field="2" count="1" selected="0">
            <x v="18"/>
          </reference>
          <reference field="4" count="1">
            <x v="3"/>
          </reference>
        </references>
      </pivotArea>
    </format>
    <format dxfId="983">
      <pivotArea collapsedLevelsAreSubtotals="1" fieldPosition="0">
        <references count="3">
          <reference field="2" count="1" selected="0">
            <x v="18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982">
      <pivotArea collapsedLevelsAreSubtotals="1" fieldPosition="0">
        <references count="1">
          <reference field="2" count="1">
            <x v="19"/>
          </reference>
        </references>
      </pivotArea>
    </format>
    <format dxfId="981">
      <pivotArea collapsedLevelsAreSubtotals="1" fieldPosition="0">
        <references count="2">
          <reference field="2" count="1" selected="0">
            <x v="19"/>
          </reference>
          <reference field="4" count="1">
            <x v="2"/>
          </reference>
        </references>
      </pivotArea>
    </format>
    <format dxfId="980">
      <pivotArea collapsedLevelsAreSubtotals="1" fieldPosition="0">
        <references count="3">
          <reference field="2" count="1" selected="0">
            <x v="19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979">
      <pivotArea collapsedLevelsAreSubtotals="1" fieldPosition="0">
        <references count="1">
          <reference field="2" count="1">
            <x v="20"/>
          </reference>
        </references>
      </pivotArea>
    </format>
    <format dxfId="978">
      <pivotArea collapsedLevelsAreSubtotals="1" fieldPosition="0">
        <references count="2">
          <reference field="2" count="1" selected="0">
            <x v="20"/>
          </reference>
          <reference field="4" count="1">
            <x v="3"/>
          </reference>
        </references>
      </pivotArea>
    </format>
    <format dxfId="977">
      <pivotArea collapsedLevelsAreSubtotals="1" fieldPosition="0">
        <references count="3">
          <reference field="2" count="1" selected="0">
            <x v="20"/>
          </reference>
          <reference field="4" count="1" selected="0">
            <x v="3"/>
          </reference>
          <reference field="5" count="1">
            <x v="1"/>
          </reference>
        </references>
      </pivotArea>
    </format>
    <format dxfId="976">
      <pivotArea collapsedLevelsAreSubtotals="1" fieldPosition="0">
        <references count="3">
          <reference field="2" count="1" selected="0">
            <x v="20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975">
      <pivotArea dataOnly="0" fieldPosition="0">
        <references count="1">
          <reference field="5" count="1">
            <x v="1"/>
          </reference>
        </references>
      </pivotArea>
    </format>
    <format dxfId="974">
      <pivotArea dataOnly="0" fieldPosition="0">
        <references count="1">
          <reference field="5" count="1">
            <x v="3"/>
          </reference>
        </references>
      </pivotArea>
    </format>
    <format dxfId="973">
      <pivotArea dataOnly="0" fieldPosition="0">
        <references count="1">
          <reference field="5" count="1">
            <x v="6"/>
          </reference>
        </references>
      </pivotArea>
    </format>
    <format dxfId="972">
      <pivotArea type="all" dataOnly="0" outline="0" fieldPosition="0"/>
    </format>
    <format dxfId="971">
      <pivotArea outline="0" collapsedLevelsAreSubtotals="1" fieldPosition="0"/>
    </format>
    <format dxfId="970">
      <pivotArea field="2" type="button" dataOnly="0" labelOnly="1" outline="0" axis="axisRow" fieldPosition="0"/>
    </format>
    <format dxfId="969">
      <pivotArea dataOnly="0" labelOnly="1" fieldPosition="0">
        <references count="1">
          <reference field="2" count="0"/>
        </references>
      </pivotArea>
    </format>
    <format dxfId="968">
      <pivotArea dataOnly="0" labelOnly="1" grandRow="1" outline="0" fieldPosition="0"/>
    </format>
    <format dxfId="967">
      <pivotArea dataOnly="0" labelOnly="1" fieldPosition="0">
        <references count="2">
          <reference field="2" count="1" selected="0">
            <x v="12"/>
          </reference>
          <reference field="4" count="1">
            <x v="1"/>
          </reference>
        </references>
      </pivotArea>
    </format>
    <format dxfId="966">
      <pivotArea dataOnly="0" labelOnly="1" fieldPosition="0">
        <references count="2">
          <reference field="2" count="1" selected="0">
            <x v="13"/>
          </reference>
          <reference field="4" count="1">
            <x v="1"/>
          </reference>
        </references>
      </pivotArea>
    </format>
    <format dxfId="965">
      <pivotArea dataOnly="0" labelOnly="1" fieldPosition="0">
        <references count="2">
          <reference field="2" count="1" selected="0">
            <x v="14"/>
          </reference>
          <reference field="4" count="1">
            <x v="1"/>
          </reference>
        </references>
      </pivotArea>
    </format>
    <format dxfId="964">
      <pivotArea dataOnly="0" labelOnly="1" fieldPosition="0">
        <references count="2">
          <reference field="2" count="1" selected="0">
            <x v="15"/>
          </reference>
          <reference field="4" count="1">
            <x v="1"/>
          </reference>
        </references>
      </pivotArea>
    </format>
    <format dxfId="963">
      <pivotArea dataOnly="0" labelOnly="1" fieldPosition="0">
        <references count="2">
          <reference field="2" count="1" selected="0">
            <x v="16"/>
          </reference>
          <reference field="4" count="1">
            <x v="1"/>
          </reference>
        </references>
      </pivotArea>
    </format>
    <format dxfId="962">
      <pivotArea dataOnly="0" labelOnly="1" fieldPosition="0">
        <references count="2">
          <reference field="2" count="1" selected="0">
            <x v="17"/>
          </reference>
          <reference field="4" count="1">
            <x v="1"/>
          </reference>
        </references>
      </pivotArea>
    </format>
    <format dxfId="961">
      <pivotArea dataOnly="0" labelOnly="1" fieldPosition="0">
        <references count="2">
          <reference field="2" count="1" selected="0">
            <x v="18"/>
          </reference>
          <reference field="4" count="1">
            <x v="3"/>
          </reference>
        </references>
      </pivotArea>
    </format>
    <format dxfId="960">
      <pivotArea dataOnly="0" labelOnly="1" fieldPosition="0">
        <references count="2">
          <reference field="2" count="1" selected="0">
            <x v="19"/>
          </reference>
          <reference field="4" count="1">
            <x v="2"/>
          </reference>
        </references>
      </pivotArea>
    </format>
    <format dxfId="959">
      <pivotArea dataOnly="0" labelOnly="1" fieldPosition="0">
        <references count="2">
          <reference field="2" count="1" selected="0">
            <x v="20"/>
          </reference>
          <reference field="4" count="1">
            <x v="3"/>
          </reference>
        </references>
      </pivotArea>
    </format>
    <format dxfId="958">
      <pivotArea dataOnly="0" labelOnly="1" fieldPosition="0">
        <references count="2">
          <reference field="2" count="1" selected="0">
            <x v="21"/>
          </reference>
          <reference field="4" count="1">
            <x v="4"/>
          </reference>
        </references>
      </pivotArea>
    </format>
    <format dxfId="957">
      <pivotArea dataOnly="0" labelOnly="1" fieldPosition="0">
        <references count="2">
          <reference field="2" count="1" selected="0">
            <x v="22"/>
          </reference>
          <reference field="4" count="1">
            <x v="0"/>
          </reference>
        </references>
      </pivotArea>
    </format>
    <format dxfId="956">
      <pivotArea dataOnly="0" labelOnly="1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955">
      <pivotArea dataOnly="0" labelOnly="1" fieldPosition="0">
        <references count="3">
          <reference field="2" count="1" selected="0">
            <x v="13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954">
      <pivotArea dataOnly="0" labelOnly="1" fieldPosition="0">
        <references count="3">
          <reference field="2" count="1" selected="0">
            <x v="14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953">
      <pivotArea dataOnly="0" labelOnly="1" fieldPosition="0">
        <references count="3">
          <reference field="2" count="1" selected="0">
            <x v="15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952">
      <pivotArea dataOnly="0" labelOnly="1" fieldPosition="0">
        <references count="3">
          <reference field="2" count="1" selected="0">
            <x v="16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951">
      <pivotArea dataOnly="0" labelOnly="1" fieldPosition="0">
        <references count="3">
          <reference field="2" count="1" selected="0">
            <x v="17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950">
      <pivotArea dataOnly="0" labelOnly="1" fieldPosition="0">
        <references count="3">
          <reference field="2" count="1" selected="0">
            <x v="18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949">
      <pivotArea dataOnly="0" labelOnly="1" fieldPosition="0">
        <references count="3">
          <reference field="2" count="1" selected="0">
            <x v="19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948">
      <pivotArea dataOnly="0" labelOnly="1" fieldPosition="0">
        <references count="3">
          <reference field="2" count="1" selected="0">
            <x v="20"/>
          </reference>
          <reference field="4" count="1" selected="0">
            <x v="3"/>
          </reference>
          <reference field="5" count="2">
            <x v="1"/>
            <x v="3"/>
          </reference>
        </references>
      </pivotArea>
    </format>
    <format dxfId="947">
      <pivotArea dataOnly="0" labelOnly="1" fieldPosition="0">
        <references count="3">
          <reference field="2" count="1" selected="0">
            <x v="21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946">
      <pivotArea dataOnly="0" labelOnly="1" fieldPosition="0">
        <references count="3">
          <reference field="2" count="1" selected="0">
            <x v="22"/>
          </reference>
          <reference field="4" count="1" selected="0">
            <x v="0"/>
          </reference>
          <reference field="5" count="3">
            <x v="0"/>
            <x v="5"/>
            <x v="7"/>
          </reference>
        </references>
      </pivotArea>
    </format>
    <format dxfId="945">
      <pivotArea dataOnly="0" labelOnly="1" fieldPosition="0">
        <references count="4">
          <reference field="2" count="1" selected="0">
            <x v="12"/>
          </reference>
          <reference field="3" count="23">
            <x v="0"/>
            <x v="1"/>
            <x v="6"/>
            <x v="7"/>
            <x v="8"/>
            <x v="9"/>
            <x v="13"/>
            <x v="14"/>
            <x v="16"/>
            <x v="23"/>
            <x v="25"/>
            <x v="26"/>
            <x v="27"/>
            <x v="29"/>
            <x v="30"/>
            <x v="32"/>
            <x v="33"/>
            <x v="34"/>
            <x v="35"/>
            <x v="36"/>
            <x v="37"/>
            <x v="38"/>
            <x v="43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944">
      <pivotArea dataOnly="0" labelOnly="1" fieldPosition="0">
        <references count="4">
          <reference field="2" count="1" selected="0">
            <x v="13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943">
      <pivotArea dataOnly="0" labelOnly="1" fieldPosition="0">
        <references count="4">
          <reference field="2" count="1" selected="0">
            <x v="14"/>
          </reference>
          <reference field="3" count="1">
            <x v="22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942">
      <pivotArea dataOnly="0" labelOnly="1" fieldPosition="0">
        <references count="4">
          <reference field="2" count="1" selected="0">
            <x v="15"/>
          </reference>
          <reference field="3" count="12">
            <x v="1"/>
            <x v="2"/>
            <x v="4"/>
            <x v="15"/>
            <x v="17"/>
            <x v="18"/>
            <x v="20"/>
            <x v="21"/>
            <x v="24"/>
            <x v="28"/>
            <x v="31"/>
            <x v="39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941">
      <pivotArea dataOnly="0" labelOnly="1" fieldPosition="0">
        <references count="4">
          <reference field="2" count="1" selected="0">
            <x v="16"/>
          </reference>
          <reference field="3" count="2">
            <x v="3"/>
            <x v="19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940">
      <pivotArea dataOnly="0" labelOnly="1" fieldPosition="0">
        <references count="4">
          <reference field="2" count="1" selected="0">
            <x v="17"/>
          </reference>
          <reference field="3" count="1">
            <x v="41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939">
      <pivotArea dataOnly="0" labelOnly="1" fieldPosition="0">
        <references count="4">
          <reference field="2" count="1" selected="0">
            <x v="18"/>
          </reference>
          <reference field="3" count="1">
            <x v="40"/>
          </reference>
          <reference field="4" count="1" selected="0">
            <x v="3"/>
          </reference>
          <reference field="5" count="1" selected="0">
            <x v="3"/>
          </reference>
        </references>
      </pivotArea>
    </format>
    <format dxfId="938">
      <pivotArea dataOnly="0" labelOnly="1" fieldPosition="0">
        <references count="4">
          <reference field="2" count="1" selected="0">
            <x v="19"/>
          </reference>
          <reference field="3" count="1">
            <x v="5"/>
          </reference>
          <reference field="4" count="1" selected="0">
            <x v="2"/>
          </reference>
          <reference field="5" count="1" selected="0">
            <x v="2"/>
          </reference>
        </references>
      </pivotArea>
    </format>
    <format dxfId="937">
      <pivotArea dataOnly="0" labelOnly="1" fieldPosition="0">
        <references count="4">
          <reference field="2" count="1" selected="0">
            <x v="20"/>
          </reference>
          <reference field="3" count="1">
            <x v="12"/>
          </reference>
          <reference field="4" count="1" selected="0">
            <x v="3"/>
          </reference>
          <reference field="5" count="1" selected="0">
            <x v="1"/>
          </reference>
        </references>
      </pivotArea>
    </format>
    <format dxfId="936">
      <pivotArea dataOnly="0" labelOnly="1" fieldPosition="0">
        <references count="4">
          <reference field="2" count="1" selected="0">
            <x v="20"/>
          </reference>
          <reference field="3" count="5">
            <x v="49"/>
            <x v="50"/>
            <x v="52"/>
            <x v="54"/>
            <x v="55"/>
          </reference>
          <reference field="4" count="1" selected="0">
            <x v="3"/>
          </reference>
          <reference field="5" count="1" selected="0">
            <x v="3"/>
          </reference>
        </references>
      </pivotArea>
    </format>
    <format dxfId="935">
      <pivotArea dataOnly="0" labelOnly="1" fieldPosition="0">
        <references count="4">
          <reference field="2" count="1" selected="0">
            <x v="21"/>
          </reference>
          <reference field="3" count="4">
            <x v="46"/>
            <x v="47"/>
            <x v="48"/>
            <x v="53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934">
      <pivotArea dataOnly="0" labelOnly="1" fieldPosition="0">
        <references count="4">
          <reference field="2" count="1" selected="0">
            <x v="22"/>
          </reference>
          <reference field="3" count="3">
            <x v="44"/>
            <x v="45"/>
            <x v="51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933">
      <pivotArea dataOnly="0" labelOnly="1" fieldPosition="0">
        <references count="4">
          <reference field="2" count="1" selected="0">
            <x v="22"/>
          </reference>
          <reference field="3" count="1">
            <x v="10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932">
      <pivotArea dataOnly="0" labelOnly="1" fieldPosition="0">
        <references count="4">
          <reference field="2" count="1" selected="0">
            <x v="22"/>
          </reference>
          <reference field="3" count="1">
            <x v="11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931">
      <pivotArea dataOnly="0" labelOnly="1" outline="0" axis="axisValues" fieldPosition="0"/>
    </format>
    <format dxfId="930">
      <pivotArea dataOnly="0" fieldPosition="0">
        <references count="1">
          <reference field="3" count="1">
            <x v="10"/>
          </reference>
        </references>
      </pivotArea>
    </format>
    <format dxfId="929">
      <pivotArea dataOnly="0" fieldPosition="0">
        <references count="1">
          <reference field="3" count="1">
            <x v="11"/>
          </reference>
        </references>
      </pivotArea>
    </format>
    <format dxfId="928">
      <pivotArea collapsedLevelsAreSubtotals="1" fieldPosition="0">
        <references count="1">
          <reference field="2" count="1">
            <x v="21"/>
          </reference>
        </references>
      </pivotArea>
    </format>
    <format dxfId="927">
      <pivotArea collapsedLevelsAreSubtotals="1" fieldPosition="0">
        <references count="2">
          <reference field="2" count="1" selected="0">
            <x v="21"/>
          </reference>
          <reference field="4" count="1">
            <x v="4"/>
          </reference>
        </references>
      </pivotArea>
    </format>
    <format dxfId="926">
      <pivotArea collapsedLevelsAreSubtotals="1" fieldPosition="0">
        <references count="1">
          <reference field="2" count="1">
            <x v="22"/>
          </reference>
        </references>
      </pivotArea>
    </format>
    <format dxfId="925">
      <pivotArea collapsedLevelsAreSubtotals="1" fieldPosition="0">
        <references count="2">
          <reference field="2" count="1" selected="0">
            <x v="22"/>
          </reference>
          <reference field="4" count="1">
            <x v="0"/>
          </reference>
        </references>
      </pivotArea>
    </format>
    <format dxfId="924">
      <pivotArea collapsedLevelsAreSubtotals="1" fieldPosition="0">
        <references count="3">
          <reference field="2" count="1" selected="0">
            <x v="22"/>
          </reference>
          <reference field="4" count="1" selected="0">
            <x v="0"/>
          </reference>
          <reference field="5" count="1">
            <x v="5"/>
          </reference>
        </references>
      </pivotArea>
    </format>
    <format dxfId="923">
      <pivotArea collapsedLevelsAreSubtotals="1" fieldPosition="0">
        <references count="3">
          <reference field="2" count="1" selected="0">
            <x v="22"/>
          </reference>
          <reference field="4" count="1" selected="0">
            <x v="0"/>
          </reference>
          <reference field="5" count="1">
            <x v="7"/>
          </reference>
        </references>
      </pivotArea>
    </format>
    <format dxfId="922">
      <pivotArea dataOnly="0" labelOnly="1" fieldPosition="0">
        <references count="3">
          <reference field="2" count="1" selected="0">
            <x v="20"/>
          </reference>
          <reference field="4" count="1" selected="0">
            <x v="3"/>
          </reference>
          <reference field="5" count="1">
            <x v="1"/>
          </reference>
        </references>
      </pivotArea>
    </format>
    <format dxfId="921">
      <pivotArea collapsedLevelsAreSubtotals="1" fieldPosition="0">
        <references count="4">
          <reference field="2" count="1" selected="0">
            <x v="20"/>
          </reference>
          <reference field="3" count="1">
            <x v="12"/>
          </reference>
          <reference field="4" count="1" selected="0">
            <x v="3"/>
          </reference>
          <reference field="5" count="1" selected="0">
            <x v="1"/>
          </reference>
        </references>
      </pivotArea>
    </format>
    <format dxfId="920">
      <pivotArea dataOnly="0" labelOnly="1" fieldPosition="0">
        <references count="4">
          <reference field="2" count="1" selected="0">
            <x v="20"/>
          </reference>
          <reference field="3" count="1">
            <x v="12"/>
          </reference>
          <reference field="4" count="1" selected="0">
            <x v="3"/>
          </reference>
          <reference field="5" count="1" selected="0">
            <x v="1"/>
          </reference>
        </references>
      </pivotArea>
    </format>
    <format dxfId="919">
      <pivotArea dataOnly="0" fieldPosition="0">
        <references count="1">
          <reference field="5" count="1">
            <x v="0"/>
          </reference>
        </references>
      </pivotArea>
    </format>
    <format dxfId="918">
      <pivotArea dataOnly="0" fieldPosition="0">
        <references count="1">
          <reference field="5" count="1">
            <x v="4"/>
          </reference>
        </references>
      </pivotArea>
    </format>
    <format dxfId="917">
      <pivotArea dataOnly="0" fieldPosition="0">
        <references count="1">
          <reference field="5" count="1">
            <x v="6"/>
          </reference>
        </references>
      </pivotArea>
    </format>
    <format dxfId="916">
      <pivotArea dataOnly="0" fieldPosition="0">
        <references count="1">
          <reference field="5" count="1">
            <x v="3"/>
          </reference>
        </references>
      </pivotArea>
    </format>
    <format dxfId="915">
      <pivotArea collapsedLevelsAreSubtotals="1" fieldPosition="0">
        <references count="3">
          <reference field="2" count="1" selected="0">
            <x v="21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914">
      <pivotArea dataOnly="0" labelOnly="1" fieldPosition="0">
        <references count="3">
          <reference field="2" count="1" selected="0">
            <x v="21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913">
      <pivotArea collapsedLevelsAreSubtotals="1" fieldPosition="0">
        <references count="3">
          <reference field="2" count="1" selected="0">
            <x v="2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12">
      <pivotArea dataOnly="0" labelOnly="1" fieldPosition="0">
        <references count="3">
          <reference field="2" count="1" selected="0">
            <x v="2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11">
      <pivotArea dataOnly="0" fieldPosition="0">
        <references count="1">
          <reference field="5" count="1"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08508-7982-4B21-BBDD-BB7D95DB29DB}" name="Tabela przestawna1" cacheId="0" applyNumberFormats="0" applyBorderFormats="0" applyFontFormats="0" applyPatternFormats="0" applyAlignmentFormats="0" applyWidthHeightFormats="1" dataCaption="Wartości" updatedVersion="6" minRefreshableVersion="3" itemPrintTitles="1" createdVersion="6" indent="0" outline="1" outlineData="1" multipleFieldFilters="0">
  <location ref="A10:B83" firstHeaderRow="1" firstDataRow="1" firstDataCol="1"/>
  <pivotFields count="8">
    <pivotField showAll="0"/>
    <pivotField showAll="0"/>
    <pivotField axis="axisRow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axis="axisRow" showAll="0">
      <items count="52">
        <item x="0"/>
        <item x="1"/>
        <item x="2"/>
        <item x="3"/>
        <item x="5"/>
        <item x="6"/>
        <item x="4"/>
        <item x="7"/>
        <item x="8"/>
        <item x="9"/>
        <item x="10"/>
        <item x="11"/>
        <item x="12"/>
        <item x="37"/>
        <item x="38"/>
        <item x="39"/>
        <item x="40"/>
        <item x="14"/>
        <item x="15"/>
        <item x="16"/>
        <item x="17"/>
        <item x="24"/>
        <item x="23"/>
        <item x="25"/>
        <item x="26"/>
        <item x="27"/>
        <item x="28"/>
        <item x="29"/>
        <item x="21"/>
        <item x="22"/>
        <item x="18"/>
        <item x="19"/>
        <item x="20"/>
        <item x="32"/>
        <item x="31"/>
        <item x="33"/>
        <item x="30"/>
        <item x="13"/>
        <item x="34"/>
        <item x="35"/>
        <item x="36"/>
        <item x="47"/>
        <item x="46"/>
        <item x="45"/>
        <item x="50"/>
        <item x="48"/>
        <item x="42"/>
        <item x="41"/>
        <item x="49"/>
        <item x="44"/>
        <item x="43"/>
        <item t="default"/>
      </items>
    </pivotField>
    <pivotField axis="axisRow" showAll="0">
      <items count="7">
        <item x="1"/>
        <item x="3"/>
        <item x="0"/>
        <item x="4"/>
        <item x="2"/>
        <item x="5"/>
        <item t="default"/>
      </items>
    </pivotField>
    <pivotField axis="axisRow" showAll="0">
      <items count="9">
        <item x="2"/>
        <item x="3"/>
        <item x="4"/>
        <item x="6"/>
        <item x="5"/>
        <item x="0"/>
        <item x="1"/>
        <item x="7"/>
        <item t="default"/>
      </items>
    </pivotField>
    <pivotField dataField="1" showAll="0"/>
    <pivotField showAll="0"/>
  </pivotFields>
  <rowFields count="4">
    <field x="2"/>
    <field x="4"/>
    <field x="5"/>
    <field x="3"/>
  </rowFields>
  <rowItems count="73">
    <i>
      <x/>
    </i>
    <i r="1">
      <x v="2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39"/>
    </i>
    <i r="3">
      <x v="40"/>
    </i>
    <i>
      <x v="1"/>
    </i>
    <i r="1">
      <x/>
    </i>
    <i r="2">
      <x v="6"/>
    </i>
    <i r="3">
      <x v="46"/>
    </i>
    <i r="3">
      <x v="47"/>
    </i>
    <i r="3">
      <x v="50"/>
    </i>
    <i>
      <x v="2"/>
    </i>
    <i r="1">
      <x v="4"/>
    </i>
    <i r="2">
      <x/>
    </i>
    <i r="3">
      <x v="49"/>
    </i>
    <i>
      <x v="3"/>
    </i>
    <i r="1">
      <x v="1"/>
    </i>
    <i r="2">
      <x v="1"/>
    </i>
    <i r="3">
      <x v="43"/>
    </i>
    <i>
      <x v="4"/>
    </i>
    <i r="1">
      <x/>
    </i>
    <i r="2">
      <x v="2"/>
    </i>
    <i r="3">
      <x v="42"/>
    </i>
    <i r="2">
      <x v="4"/>
    </i>
    <i r="3">
      <x v="41"/>
    </i>
    <i>
      <x v="5"/>
    </i>
    <i r="1">
      <x v="4"/>
    </i>
    <i r="2">
      <x/>
    </i>
    <i r="3">
      <x v="45"/>
    </i>
    <i>
      <x v="6"/>
    </i>
    <i r="1">
      <x v="3"/>
    </i>
    <i r="2">
      <x v="3"/>
    </i>
    <i r="3">
      <x v="48"/>
    </i>
    <i t="grand">
      <x/>
    </i>
  </rowItems>
  <colItems count="1">
    <i/>
  </colItems>
  <dataFields count="1">
    <dataField name="Suma z Liczba miejsc stażowych w JO" fld="6" baseField="0" baseItem="0"/>
  </dataFields>
  <formats count="395">
    <format dxfId="910">
      <pivotArea type="all" dataOnly="0" outline="0" fieldPosition="0"/>
    </format>
    <format dxfId="909">
      <pivotArea outline="0" collapsedLevelsAreSubtotals="1" fieldPosition="0"/>
    </format>
    <format dxfId="908">
      <pivotArea field="2" type="button" dataOnly="0" labelOnly="1" outline="0" axis="axisRow" fieldPosition="0"/>
    </format>
    <format dxfId="907">
      <pivotArea dataOnly="0" labelOnly="1" fieldPosition="0">
        <references count="1">
          <reference field="2" count="0"/>
        </references>
      </pivotArea>
    </format>
    <format dxfId="906">
      <pivotArea dataOnly="0" labelOnly="1" grandRow="1" outline="0" fieldPosition="0"/>
    </format>
    <format dxfId="905">
      <pivotArea dataOnly="0" labelOnly="1" fieldPosition="0">
        <references count="2">
          <reference field="2" count="1" selected="0">
            <x v="0"/>
          </reference>
          <reference field="3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</reference>
        </references>
      </pivotArea>
    </format>
    <format dxfId="904">
      <pivotArea dataOnly="0" labelOnly="1" fieldPosition="0">
        <references count="2">
          <reference field="2" count="1" selected="0">
            <x v="1"/>
          </reference>
          <reference field="3" count="3">
            <x v="46"/>
            <x v="47"/>
            <x v="50"/>
          </reference>
        </references>
      </pivotArea>
    </format>
    <format dxfId="903">
      <pivotArea dataOnly="0" labelOnly="1" fieldPosition="0">
        <references count="2">
          <reference field="2" count="1" selected="0">
            <x v="2"/>
          </reference>
          <reference field="3" count="1">
            <x v="49"/>
          </reference>
        </references>
      </pivotArea>
    </format>
    <format dxfId="902">
      <pivotArea dataOnly="0" labelOnly="1" fieldPosition="0">
        <references count="2">
          <reference field="2" count="1" selected="0">
            <x v="3"/>
          </reference>
          <reference field="3" count="1">
            <x v="43"/>
          </reference>
        </references>
      </pivotArea>
    </format>
    <format dxfId="901">
      <pivotArea dataOnly="0" labelOnly="1" fieldPosition="0">
        <references count="2">
          <reference field="2" count="1" selected="0">
            <x v="4"/>
          </reference>
          <reference field="3" count="2">
            <x v="41"/>
            <x v="42"/>
          </reference>
        </references>
      </pivotArea>
    </format>
    <format dxfId="900">
      <pivotArea dataOnly="0" labelOnly="1" fieldPosition="0">
        <references count="2">
          <reference field="2" count="1" selected="0">
            <x v="5"/>
          </reference>
          <reference field="3" count="1">
            <x v="45"/>
          </reference>
        </references>
      </pivotArea>
    </format>
    <format dxfId="899">
      <pivotArea dataOnly="0" labelOnly="1" fieldPosition="0">
        <references count="2">
          <reference field="2" count="1" selected="0">
            <x v="6"/>
          </reference>
          <reference field="3" count="1">
            <x v="48"/>
          </reference>
        </references>
      </pivotArea>
    </format>
    <format dxfId="898">
      <pivotArea dataOnly="0" labelOnly="1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897">
      <pivotArea dataOnly="0" labelOnly="1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896">
      <pivotArea dataOnly="0" labelOnly="1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895">
      <pivotArea dataOnly="0" labelOnly="1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894">
      <pivotArea dataOnly="0" labelOnly="1" fieldPosition="0">
        <references count="3">
          <reference field="2" count="1" selected="0">
            <x v="0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893">
      <pivotArea dataOnly="0" labelOnly="1" fieldPosition="0">
        <references count="3">
          <reference field="2" count="1" selected="0">
            <x v="0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892">
      <pivotArea dataOnly="0" labelOnly="1" fieldPosition="0">
        <references count="3">
          <reference field="2" count="1" selected="0">
            <x v="0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891">
      <pivotArea dataOnly="0" labelOnly="1" fieldPosition="0">
        <references count="3">
          <reference field="2" count="1" selected="0">
            <x v="0"/>
          </reference>
          <reference field="3" count="1" selected="0">
            <x v="7"/>
          </reference>
          <reference field="4" count="1">
            <x v="2"/>
          </reference>
        </references>
      </pivotArea>
    </format>
    <format dxfId="890">
      <pivotArea dataOnly="0" labelOnly="1" fieldPosition="0">
        <references count="3">
          <reference field="2" count="1" selected="0">
            <x v="0"/>
          </reference>
          <reference field="3" count="1" selected="0">
            <x v="8"/>
          </reference>
          <reference field="4" count="1">
            <x v="2"/>
          </reference>
        </references>
      </pivotArea>
    </format>
    <format dxfId="889">
      <pivotArea dataOnly="0" labelOnly="1" fieldPosition="0">
        <references count="3">
          <reference field="2" count="1" selected="0">
            <x v="0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888">
      <pivotArea dataOnly="0" labelOnly="1" fieldPosition="0">
        <references count="3">
          <reference field="2" count="1" selected="0">
            <x v="0"/>
          </reference>
          <reference field="3" count="1" selected="0">
            <x v="10"/>
          </reference>
          <reference field="4" count="1">
            <x v="2"/>
          </reference>
        </references>
      </pivotArea>
    </format>
    <format dxfId="887">
      <pivotArea dataOnly="0" labelOnly="1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1">
            <x v="2"/>
          </reference>
        </references>
      </pivotArea>
    </format>
    <format dxfId="886">
      <pivotArea dataOnly="0" labelOnly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885">
      <pivotArea dataOnly="0" labelOnly="1" fieldPosition="0">
        <references count="3">
          <reference field="2" count="1" selected="0">
            <x v="0"/>
          </reference>
          <reference field="3" count="1" selected="0">
            <x v="13"/>
          </reference>
          <reference field="4" count="1">
            <x v="2"/>
          </reference>
        </references>
      </pivotArea>
    </format>
    <format dxfId="884">
      <pivotArea dataOnly="0" labelOnly="1" fieldPosition="0">
        <references count="3">
          <reference field="2" count="1" selected="0">
            <x v="0"/>
          </reference>
          <reference field="3" count="1" selected="0">
            <x v="14"/>
          </reference>
          <reference field="4" count="1">
            <x v="2"/>
          </reference>
        </references>
      </pivotArea>
    </format>
    <format dxfId="883">
      <pivotArea dataOnly="0" labelOnly="1" fieldPosition="0">
        <references count="3">
          <reference field="2" count="1" selected="0">
            <x v="0"/>
          </reference>
          <reference field="3" count="1" selected="0">
            <x v="15"/>
          </reference>
          <reference field="4" count="1">
            <x v="2"/>
          </reference>
        </references>
      </pivotArea>
    </format>
    <format dxfId="882">
      <pivotArea dataOnly="0" labelOnly="1" fieldPosition="0">
        <references count="3">
          <reference field="2" count="1" selected="0">
            <x v="0"/>
          </reference>
          <reference field="3" count="1" selected="0">
            <x v="16"/>
          </reference>
          <reference field="4" count="1">
            <x v="2"/>
          </reference>
        </references>
      </pivotArea>
    </format>
    <format dxfId="881">
      <pivotArea dataOnly="0" labelOnly="1" fieldPosition="0">
        <references count="3">
          <reference field="2" count="1" selected="0">
            <x v="0"/>
          </reference>
          <reference field="3" count="1" selected="0">
            <x v="17"/>
          </reference>
          <reference field="4" count="1">
            <x v="2"/>
          </reference>
        </references>
      </pivotArea>
    </format>
    <format dxfId="880">
      <pivotArea dataOnly="0" labelOnly="1" fieldPosition="0">
        <references count="3">
          <reference field="2" count="1" selected="0">
            <x v="0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879">
      <pivotArea dataOnly="0" labelOnly="1" fieldPosition="0">
        <references count="3">
          <reference field="2" count="1" selected="0">
            <x v="0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878">
      <pivotArea dataOnly="0" labelOnly="1" fieldPosition="0">
        <references count="3">
          <reference field="2" count="1" selected="0">
            <x v="0"/>
          </reference>
          <reference field="3" count="1" selected="0">
            <x v="20"/>
          </reference>
          <reference field="4" count="1">
            <x v="2"/>
          </reference>
        </references>
      </pivotArea>
    </format>
    <format dxfId="877">
      <pivotArea dataOnly="0" labelOnly="1" fieldPosition="0">
        <references count="3">
          <reference field="2" count="1" selected="0">
            <x v="0"/>
          </reference>
          <reference field="3" count="1" selected="0">
            <x v="21"/>
          </reference>
          <reference field="4" count="1">
            <x v="2"/>
          </reference>
        </references>
      </pivotArea>
    </format>
    <format dxfId="876">
      <pivotArea dataOnly="0" labelOnly="1" fieldPosition="0">
        <references count="3">
          <reference field="2" count="1" selected="0">
            <x v="0"/>
          </reference>
          <reference field="3" count="1" selected="0">
            <x v="22"/>
          </reference>
          <reference field="4" count="1">
            <x v="2"/>
          </reference>
        </references>
      </pivotArea>
    </format>
    <format dxfId="875">
      <pivotArea dataOnly="0" labelOnly="1" fieldPosition="0">
        <references count="3">
          <reference field="2" count="1" selected="0">
            <x v="0"/>
          </reference>
          <reference field="3" count="1" selected="0">
            <x v="23"/>
          </reference>
          <reference field="4" count="1">
            <x v="2"/>
          </reference>
        </references>
      </pivotArea>
    </format>
    <format dxfId="874">
      <pivotArea dataOnly="0" labelOnly="1" fieldPosition="0">
        <references count="3">
          <reference field="2" count="1" selected="0">
            <x v="0"/>
          </reference>
          <reference field="3" count="1" selected="0">
            <x v="24"/>
          </reference>
          <reference field="4" count="1">
            <x v="2"/>
          </reference>
        </references>
      </pivotArea>
    </format>
    <format dxfId="873">
      <pivotArea dataOnly="0" labelOnly="1" fieldPosition="0">
        <references count="3">
          <reference field="2" count="1" selected="0">
            <x v="0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872">
      <pivotArea dataOnly="0" labelOnly="1" fieldPosition="0">
        <references count="3">
          <reference field="2" count="1" selected="0">
            <x v="0"/>
          </reference>
          <reference field="3" count="1" selected="0">
            <x v="26"/>
          </reference>
          <reference field="4" count="1">
            <x v="2"/>
          </reference>
        </references>
      </pivotArea>
    </format>
    <format dxfId="871">
      <pivotArea dataOnly="0" labelOnly="1" fieldPosition="0">
        <references count="3">
          <reference field="2" count="1" selected="0">
            <x v="0"/>
          </reference>
          <reference field="3" count="1" selected="0">
            <x v="27"/>
          </reference>
          <reference field="4" count="1">
            <x v="2"/>
          </reference>
        </references>
      </pivotArea>
    </format>
    <format dxfId="870">
      <pivotArea dataOnly="0" labelOnly="1" fieldPosition="0">
        <references count="3">
          <reference field="2" count="1" selected="0">
            <x v="0"/>
          </reference>
          <reference field="3" count="1" selected="0">
            <x v="28"/>
          </reference>
          <reference field="4" count="1">
            <x v="2"/>
          </reference>
        </references>
      </pivotArea>
    </format>
    <format dxfId="869">
      <pivotArea dataOnly="0" labelOnly="1" fieldPosition="0">
        <references count="3">
          <reference field="2" count="1" selected="0">
            <x v="0"/>
          </reference>
          <reference field="3" count="1" selected="0">
            <x v="29"/>
          </reference>
          <reference field="4" count="1">
            <x v="2"/>
          </reference>
        </references>
      </pivotArea>
    </format>
    <format dxfId="868">
      <pivotArea dataOnly="0" labelOnly="1" fieldPosition="0">
        <references count="3">
          <reference field="2" count="1" selected="0">
            <x v="0"/>
          </reference>
          <reference field="3" count="1" selected="0">
            <x v="30"/>
          </reference>
          <reference field="4" count="1">
            <x v="2"/>
          </reference>
        </references>
      </pivotArea>
    </format>
    <format dxfId="867">
      <pivotArea dataOnly="0" labelOnly="1" fieldPosition="0">
        <references count="3">
          <reference field="2" count="1" selected="0">
            <x v="0"/>
          </reference>
          <reference field="3" count="1" selected="0">
            <x v="31"/>
          </reference>
          <reference field="4" count="1">
            <x v="2"/>
          </reference>
        </references>
      </pivotArea>
    </format>
    <format dxfId="866">
      <pivotArea dataOnly="0" labelOnly="1" fieldPosition="0">
        <references count="3">
          <reference field="2" count="1" selected="0">
            <x v="0"/>
          </reference>
          <reference field="3" count="1" selected="0">
            <x v="32"/>
          </reference>
          <reference field="4" count="1">
            <x v="2"/>
          </reference>
        </references>
      </pivotArea>
    </format>
    <format dxfId="865">
      <pivotArea dataOnly="0" labelOnly="1" fieldPosition="0">
        <references count="3">
          <reference field="2" count="1" selected="0">
            <x v="0"/>
          </reference>
          <reference field="3" count="1" selected="0">
            <x v="33"/>
          </reference>
          <reference field="4" count="1">
            <x v="2"/>
          </reference>
        </references>
      </pivotArea>
    </format>
    <format dxfId="864">
      <pivotArea dataOnly="0" labelOnly="1" fieldPosition="0">
        <references count="3">
          <reference field="2" count="1" selected="0">
            <x v="0"/>
          </reference>
          <reference field="3" count="1" selected="0">
            <x v="34"/>
          </reference>
          <reference field="4" count="1">
            <x v="2"/>
          </reference>
        </references>
      </pivotArea>
    </format>
    <format dxfId="863">
      <pivotArea dataOnly="0" labelOnly="1" fieldPosition="0">
        <references count="3">
          <reference field="2" count="1" selected="0">
            <x v="0"/>
          </reference>
          <reference field="3" count="1" selected="0">
            <x v="35"/>
          </reference>
          <reference field="4" count="1">
            <x v="2"/>
          </reference>
        </references>
      </pivotArea>
    </format>
    <format dxfId="862">
      <pivotArea dataOnly="0" labelOnly="1" fieldPosition="0">
        <references count="3">
          <reference field="2" count="1" selected="0">
            <x v="0"/>
          </reference>
          <reference field="3" count="1" selected="0">
            <x v="36"/>
          </reference>
          <reference field="4" count="1">
            <x v="2"/>
          </reference>
        </references>
      </pivotArea>
    </format>
    <format dxfId="861">
      <pivotArea dataOnly="0" labelOnly="1" fieldPosition="0">
        <references count="3">
          <reference field="2" count="1" selected="0">
            <x v="0"/>
          </reference>
          <reference field="3" count="1" selected="0">
            <x v="37"/>
          </reference>
          <reference field="4" count="1">
            <x v="2"/>
          </reference>
        </references>
      </pivotArea>
    </format>
    <format dxfId="860">
      <pivotArea dataOnly="0" labelOnly="1" fieldPosition="0">
        <references count="3">
          <reference field="2" count="1" selected="0">
            <x v="0"/>
          </reference>
          <reference field="3" count="1" selected="0">
            <x v="38"/>
          </reference>
          <reference field="4" count="1">
            <x v="2"/>
          </reference>
        </references>
      </pivotArea>
    </format>
    <format dxfId="859">
      <pivotArea dataOnly="0" labelOnly="1" fieldPosition="0">
        <references count="3">
          <reference field="2" count="1" selected="0">
            <x v="0"/>
          </reference>
          <reference field="3" count="1" selected="0">
            <x v="39"/>
          </reference>
          <reference field="4" count="1">
            <x v="2"/>
          </reference>
        </references>
      </pivotArea>
    </format>
    <format dxfId="858">
      <pivotArea dataOnly="0" labelOnly="1" fieldPosition="0">
        <references count="3">
          <reference field="2" count="1" selected="0">
            <x v="0"/>
          </reference>
          <reference field="3" count="1" selected="0">
            <x v="40"/>
          </reference>
          <reference field="4" count="1">
            <x v="2"/>
          </reference>
        </references>
      </pivotArea>
    </format>
    <format dxfId="857">
      <pivotArea dataOnly="0" labelOnly="1" fieldPosition="0">
        <references count="3">
          <reference field="2" count="1" selected="0">
            <x v="1"/>
          </reference>
          <reference field="3" count="1" selected="0">
            <x v="46"/>
          </reference>
          <reference field="4" count="1">
            <x v="0"/>
          </reference>
        </references>
      </pivotArea>
    </format>
    <format dxfId="856">
      <pivotArea dataOnly="0" labelOnly="1" fieldPosition="0">
        <references count="3">
          <reference field="2" count="1" selected="0">
            <x v="1"/>
          </reference>
          <reference field="3" count="1" selected="0">
            <x v="47"/>
          </reference>
          <reference field="4" count="1">
            <x v="0"/>
          </reference>
        </references>
      </pivotArea>
    </format>
    <format dxfId="855">
      <pivotArea dataOnly="0" labelOnly="1" fieldPosition="0">
        <references count="3">
          <reference field="2" count="1" selected="0">
            <x v="1"/>
          </reference>
          <reference field="3" count="1" selected="0">
            <x v="50"/>
          </reference>
          <reference field="4" count="1">
            <x v="0"/>
          </reference>
        </references>
      </pivotArea>
    </format>
    <format dxfId="854">
      <pivotArea dataOnly="0" labelOnly="1" fieldPosition="0">
        <references count="3">
          <reference field="2" count="1" selected="0">
            <x v="2"/>
          </reference>
          <reference field="3" count="1" selected="0">
            <x v="49"/>
          </reference>
          <reference field="4" count="1">
            <x v="4"/>
          </reference>
        </references>
      </pivotArea>
    </format>
    <format dxfId="853">
      <pivotArea dataOnly="0" labelOnly="1" fieldPosition="0">
        <references count="3">
          <reference field="2" count="1" selected="0">
            <x v="3"/>
          </reference>
          <reference field="3" count="1" selected="0">
            <x v="43"/>
          </reference>
          <reference field="4" count="1">
            <x v="1"/>
          </reference>
        </references>
      </pivotArea>
    </format>
    <format dxfId="852">
      <pivotArea dataOnly="0" labelOnly="1" fieldPosition="0">
        <references count="3">
          <reference field="2" count="1" selected="0">
            <x v="4"/>
          </reference>
          <reference field="3" count="1" selected="0">
            <x v="41"/>
          </reference>
          <reference field="4" count="1">
            <x v="0"/>
          </reference>
        </references>
      </pivotArea>
    </format>
    <format dxfId="851">
      <pivotArea dataOnly="0" labelOnly="1" fieldPosition="0">
        <references count="3">
          <reference field="2" count="1" selected="0">
            <x v="4"/>
          </reference>
          <reference field="3" count="1" selected="0">
            <x v="42"/>
          </reference>
          <reference field="4" count="1">
            <x v="0"/>
          </reference>
        </references>
      </pivotArea>
    </format>
    <format dxfId="850">
      <pivotArea dataOnly="0" labelOnly="1" fieldPosition="0">
        <references count="3">
          <reference field="2" count="1" selected="0">
            <x v="5"/>
          </reference>
          <reference field="3" count="1" selected="0">
            <x v="45"/>
          </reference>
          <reference field="4" count="1">
            <x v="4"/>
          </reference>
        </references>
      </pivotArea>
    </format>
    <format dxfId="849">
      <pivotArea dataOnly="0" labelOnly="1" fieldPosition="0">
        <references count="3">
          <reference field="2" count="1" selected="0">
            <x v="6"/>
          </reference>
          <reference field="3" count="1" selected="0">
            <x v="48"/>
          </reference>
          <reference field="4" count="1">
            <x v="3"/>
          </reference>
        </references>
      </pivotArea>
    </format>
    <format dxfId="848">
      <pivotArea dataOnly="0" labelOnly="1" fieldPosition="0">
        <references count="4"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47">
      <pivotArea dataOnly="0" labelOnly="1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46">
      <pivotArea dataOnly="0" labelOnly="1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45">
      <pivotArea dataOnly="0" labelOnly="1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44">
      <pivotArea dataOnly="0" labelOnly="1" fieldPosition="0">
        <references count="4">
          <reference field="2" count="1" selected="0">
            <x v="0"/>
          </reference>
          <reference field="3" count="1" selected="0">
            <x v="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43">
      <pivotArea dataOnly="0" labelOnly="1" fieldPosition="0">
        <references count="4">
          <reference field="2" count="1" selected="0">
            <x v="0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42">
      <pivotArea dataOnly="0" labelOnly="1" fieldPosition="0">
        <references count="4">
          <reference field="2" count="1" selected="0">
            <x v="0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41">
      <pivotArea dataOnly="0" labelOnly="1" fieldPosition="0">
        <references count="4">
          <reference field="2" count="1" selected="0">
            <x v="0"/>
          </reference>
          <reference field="3" count="1" selected="0">
            <x v="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40">
      <pivotArea dataOnly="0" labelOnly="1" fieldPosition="0">
        <references count="4">
          <reference field="2" count="1" selected="0">
            <x v="0"/>
          </reference>
          <reference field="3" count="1" selected="0">
            <x v="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39">
      <pivotArea dataOnly="0" labelOnly="1" fieldPosition="0">
        <references count="4">
          <reference field="2" count="1" selected="0">
            <x v="0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38">
      <pivotArea dataOnly="0" labelOnly="1" fieldPosition="0">
        <references count="4">
          <reference field="2" count="1" selected="0">
            <x v="0"/>
          </reference>
          <reference field="3" count="1" selected="0">
            <x v="1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37">
      <pivotArea dataOnly="0" labelOnly="1" fieldPosition="0">
        <references count="4">
          <reference field="2" count="1" selected="0">
            <x v="0"/>
          </reference>
          <reference field="3" count="1" selected="0">
            <x v="1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36">
      <pivotArea dataOnly="0" labelOnly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35">
      <pivotArea dataOnly="0" labelOnly="1" fieldPosition="0">
        <references count="4">
          <reference field="2" count="1" selected="0">
            <x v="0"/>
          </reference>
          <reference field="3" count="1" selected="0">
            <x v="1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34">
      <pivotArea dataOnly="0" labelOnly="1" fieldPosition="0">
        <references count="4">
          <reference field="2" count="1" selected="0">
            <x v="0"/>
          </reference>
          <reference field="3" count="1" selected="0">
            <x v="1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33">
      <pivotArea dataOnly="0" labelOnly="1" fieldPosition="0">
        <references count="4">
          <reference field="2" count="1" selected="0">
            <x v="0"/>
          </reference>
          <reference field="3" count="1" selected="0">
            <x v="1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32">
      <pivotArea dataOnly="0" labelOnly="1" fieldPosition="0">
        <references count="4">
          <reference field="2" count="1" selected="0">
            <x v="0"/>
          </reference>
          <reference field="3" count="1" selected="0">
            <x v="1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31">
      <pivotArea dataOnly="0" labelOnly="1" fieldPosition="0">
        <references count="4">
          <reference field="2" count="1" selected="0">
            <x v="0"/>
          </reference>
          <reference field="3" count="1" selected="0">
            <x v="1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30">
      <pivotArea dataOnly="0" labelOnly="1" fieldPosition="0">
        <references count="4">
          <reference field="2" count="1" selected="0">
            <x v="0"/>
          </reference>
          <reference field="3" count="1" selected="0">
            <x v="1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29">
      <pivotArea dataOnly="0" labelOnly="1" fieldPosition="0">
        <references count="4">
          <reference field="2" count="1" selected="0">
            <x v="0"/>
          </reference>
          <reference field="3" count="1" selected="0">
            <x v="1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28">
      <pivotArea dataOnly="0" labelOnly="1" fieldPosition="0">
        <references count="4">
          <reference field="2" count="1" selected="0">
            <x v="0"/>
          </reference>
          <reference field="3" count="1" selected="0">
            <x v="2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27">
      <pivotArea dataOnly="0" labelOnly="1" fieldPosition="0">
        <references count="4">
          <reference field="2" count="1" selected="0">
            <x v="0"/>
          </reference>
          <reference field="3" count="1" selected="0">
            <x v="2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26">
      <pivotArea dataOnly="0" labelOnly="1" fieldPosition="0">
        <references count="4">
          <reference field="2" count="1" selected="0">
            <x v="0"/>
          </reference>
          <reference field="3" count="1" selected="0">
            <x v="2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25">
      <pivotArea dataOnly="0" labelOnly="1" fieldPosition="0">
        <references count="4">
          <reference field="2" count="1" selected="0">
            <x v="0"/>
          </reference>
          <reference field="3" count="1" selected="0">
            <x v="2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24">
      <pivotArea dataOnly="0" labelOnly="1" fieldPosition="0">
        <references count="4">
          <reference field="2" count="1" selected="0">
            <x v="0"/>
          </reference>
          <reference field="3" count="1" selected="0">
            <x v="2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23">
      <pivotArea dataOnly="0" labelOnly="1" fieldPosition="0">
        <references count="4">
          <reference field="2" count="1" selected="0">
            <x v="0"/>
          </reference>
          <reference field="3" count="1" selected="0">
            <x v="2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22">
      <pivotArea dataOnly="0" labelOnly="1" fieldPosition="0">
        <references count="4">
          <reference field="2" count="1" selected="0">
            <x v="0"/>
          </reference>
          <reference field="3" count="1" selected="0">
            <x v="2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21">
      <pivotArea dataOnly="0" labelOnly="1" fieldPosition="0">
        <references count="4">
          <reference field="2" count="1" selected="0">
            <x v="0"/>
          </reference>
          <reference field="3" count="1" selected="0">
            <x v="2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20">
      <pivotArea dataOnly="0" labelOnly="1" fieldPosition="0">
        <references count="4">
          <reference field="2" count="1" selected="0">
            <x v="0"/>
          </reference>
          <reference field="3" count="1" selected="0">
            <x v="2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19">
      <pivotArea dataOnly="0" labelOnly="1" fieldPosition="0">
        <references count="4">
          <reference field="2" count="1" selected="0">
            <x v="0"/>
          </reference>
          <reference field="3" count="1" selected="0">
            <x v="2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18">
      <pivotArea dataOnly="0" labelOnly="1" fieldPosition="0">
        <references count="4">
          <reference field="2" count="1" selected="0">
            <x v="0"/>
          </reference>
          <reference field="3" count="1" selected="0">
            <x v="3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17">
      <pivotArea dataOnly="0" labelOnly="1" fieldPosition="0">
        <references count="4">
          <reference field="2" count="1" selected="0">
            <x v="0"/>
          </reference>
          <reference field="3" count="1" selected="0">
            <x v="3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16">
      <pivotArea dataOnly="0" labelOnly="1" fieldPosition="0">
        <references count="4">
          <reference field="2" count="1" selected="0">
            <x v="0"/>
          </reference>
          <reference field="3" count="1" selected="0">
            <x v="3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15">
      <pivotArea dataOnly="0" labelOnly="1" fieldPosition="0">
        <references count="4">
          <reference field="2" count="1" selected="0">
            <x v="0"/>
          </reference>
          <reference field="3" count="1" selected="0">
            <x v="3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14">
      <pivotArea dataOnly="0" labelOnly="1" fieldPosition="0">
        <references count="4">
          <reference field="2" count="1" selected="0">
            <x v="0"/>
          </reference>
          <reference field="3" count="1" selected="0">
            <x v="3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13">
      <pivotArea dataOnly="0" labelOnly="1" fieldPosition="0">
        <references count="4">
          <reference field="2" count="1" selected="0">
            <x v="0"/>
          </reference>
          <reference field="3" count="1" selected="0">
            <x v="3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12">
      <pivotArea dataOnly="0" labelOnly="1" fieldPosition="0">
        <references count="4">
          <reference field="2" count="1" selected="0">
            <x v="0"/>
          </reference>
          <reference field="3" count="1" selected="0">
            <x v="3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11">
      <pivotArea dataOnly="0" labelOnly="1" fieldPosition="0">
        <references count="4">
          <reference field="2" count="1" selected="0">
            <x v="0"/>
          </reference>
          <reference field="3" count="1" selected="0">
            <x v="3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10">
      <pivotArea dataOnly="0" labelOnly="1" fieldPosition="0">
        <references count="4">
          <reference field="2" count="1" selected="0">
            <x v="0"/>
          </reference>
          <reference field="3" count="1" selected="0">
            <x v="3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09">
      <pivotArea dataOnly="0" labelOnly="1" fieldPosition="0">
        <references count="4">
          <reference field="2" count="1" selected="0">
            <x v="0"/>
          </reference>
          <reference field="3" count="1" selected="0">
            <x v="3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08">
      <pivotArea dataOnly="0" labelOnly="1" fieldPosition="0">
        <references count="4">
          <reference field="2" count="1" selected="0">
            <x v="0"/>
          </reference>
          <reference field="3" count="1" selected="0">
            <x v="4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807">
      <pivotArea dataOnly="0" labelOnly="1" fieldPosition="0">
        <references count="4">
          <reference field="2" count="1" selected="0">
            <x v="1"/>
          </reference>
          <reference field="3" count="1" selected="0">
            <x v="46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806">
      <pivotArea dataOnly="0" labelOnly="1" fieldPosition="0">
        <references count="4">
          <reference field="2" count="1" selected="0">
            <x v="1"/>
          </reference>
          <reference field="3" count="1" selected="0">
            <x v="47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805">
      <pivotArea dataOnly="0" labelOnly="1" fieldPosition="0">
        <references count="4">
          <reference field="2" count="1" selected="0">
            <x v="1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804">
      <pivotArea dataOnly="0" labelOnly="1" fieldPosition="0">
        <references count="4">
          <reference field="2" count="1" selected="0">
            <x v="2"/>
          </reference>
          <reference field="3" count="1" selected="0">
            <x v="49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803">
      <pivotArea dataOnly="0" labelOnly="1" fieldPosition="0">
        <references count="4">
          <reference field="2" count="1" selected="0">
            <x v="3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02">
      <pivotArea dataOnly="0" labelOnly="1" fieldPosition="0">
        <references count="4">
          <reference field="2" count="1" selected="0">
            <x v="4"/>
          </reference>
          <reference field="3" count="1" selected="0">
            <x v="41"/>
          </reference>
          <reference field="4" count="1" selected="0">
            <x v="0"/>
          </reference>
          <reference field="5" count="1">
            <x v="4"/>
          </reference>
        </references>
      </pivotArea>
    </format>
    <format dxfId="801">
      <pivotArea dataOnly="0" labelOnly="1" fieldPosition="0">
        <references count="4">
          <reference field="2" count="1" selected="0">
            <x v="4"/>
          </reference>
          <reference field="3" count="1" selected="0">
            <x v="4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800">
      <pivotArea dataOnly="0" labelOnly="1" fieldPosition="0">
        <references count="4">
          <reference field="2" count="1" selected="0">
            <x v="5"/>
          </reference>
          <reference field="3" count="1" selected="0">
            <x v="45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799">
      <pivotArea dataOnly="0" labelOnly="1" fieldPosition="0">
        <references count="4">
          <reference field="2" count="1" selected="0">
            <x v="6"/>
          </reference>
          <reference field="3" count="1" selected="0">
            <x v="48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798">
      <pivotArea dataOnly="0" labelOnly="1" outline="0" axis="axisValues" fieldPosition="0"/>
    </format>
    <format dxfId="797">
      <pivotArea type="all" dataOnly="0" outline="0" fieldPosition="0"/>
    </format>
    <format dxfId="796">
      <pivotArea outline="0" collapsedLevelsAreSubtotals="1" fieldPosition="0"/>
    </format>
    <format dxfId="795">
      <pivotArea field="2" type="button" dataOnly="0" labelOnly="1" outline="0" axis="axisRow" fieldPosition="0"/>
    </format>
    <format dxfId="794">
      <pivotArea dataOnly="0" labelOnly="1" fieldPosition="0">
        <references count="1">
          <reference field="2" count="0"/>
        </references>
      </pivotArea>
    </format>
    <format dxfId="793">
      <pivotArea dataOnly="0" labelOnly="1" grandRow="1" outline="0" fieldPosition="0"/>
    </format>
    <format dxfId="792">
      <pivotArea dataOnly="0" labelOnly="1" fieldPosition="0">
        <references count="2">
          <reference field="2" count="1" selected="0">
            <x v="0"/>
          </reference>
          <reference field="3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</reference>
        </references>
      </pivotArea>
    </format>
    <format dxfId="791">
      <pivotArea dataOnly="0" labelOnly="1" fieldPosition="0">
        <references count="2">
          <reference field="2" count="1" selected="0">
            <x v="1"/>
          </reference>
          <reference field="3" count="3">
            <x v="46"/>
            <x v="47"/>
            <x v="50"/>
          </reference>
        </references>
      </pivotArea>
    </format>
    <format dxfId="790">
      <pivotArea dataOnly="0" labelOnly="1" fieldPosition="0">
        <references count="2">
          <reference field="2" count="1" selected="0">
            <x v="2"/>
          </reference>
          <reference field="3" count="1">
            <x v="49"/>
          </reference>
        </references>
      </pivotArea>
    </format>
    <format dxfId="789">
      <pivotArea dataOnly="0" labelOnly="1" fieldPosition="0">
        <references count="2">
          <reference field="2" count="1" selected="0">
            <x v="3"/>
          </reference>
          <reference field="3" count="1">
            <x v="43"/>
          </reference>
        </references>
      </pivotArea>
    </format>
    <format dxfId="788">
      <pivotArea dataOnly="0" labelOnly="1" fieldPosition="0">
        <references count="2">
          <reference field="2" count="1" selected="0">
            <x v="4"/>
          </reference>
          <reference field="3" count="2">
            <x v="41"/>
            <x v="42"/>
          </reference>
        </references>
      </pivotArea>
    </format>
    <format dxfId="787">
      <pivotArea dataOnly="0" labelOnly="1" fieldPosition="0">
        <references count="2">
          <reference field="2" count="1" selected="0">
            <x v="5"/>
          </reference>
          <reference field="3" count="1">
            <x v="45"/>
          </reference>
        </references>
      </pivotArea>
    </format>
    <format dxfId="786">
      <pivotArea dataOnly="0" labelOnly="1" fieldPosition="0">
        <references count="2">
          <reference field="2" count="1" selected="0">
            <x v="6"/>
          </reference>
          <reference field="3" count="1">
            <x v="48"/>
          </reference>
        </references>
      </pivotArea>
    </format>
    <format dxfId="785">
      <pivotArea dataOnly="0" labelOnly="1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784">
      <pivotArea dataOnly="0" labelOnly="1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783">
      <pivotArea dataOnly="0" labelOnly="1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782">
      <pivotArea dataOnly="0" labelOnly="1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781">
      <pivotArea dataOnly="0" labelOnly="1" fieldPosition="0">
        <references count="3">
          <reference field="2" count="1" selected="0">
            <x v="0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780">
      <pivotArea dataOnly="0" labelOnly="1" fieldPosition="0">
        <references count="3">
          <reference field="2" count="1" selected="0">
            <x v="0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779">
      <pivotArea dataOnly="0" labelOnly="1" fieldPosition="0">
        <references count="3">
          <reference field="2" count="1" selected="0">
            <x v="0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778">
      <pivotArea dataOnly="0" labelOnly="1" fieldPosition="0">
        <references count="3">
          <reference field="2" count="1" selected="0">
            <x v="0"/>
          </reference>
          <reference field="3" count="1" selected="0">
            <x v="7"/>
          </reference>
          <reference field="4" count="1">
            <x v="2"/>
          </reference>
        </references>
      </pivotArea>
    </format>
    <format dxfId="777">
      <pivotArea dataOnly="0" labelOnly="1" fieldPosition="0">
        <references count="3">
          <reference field="2" count="1" selected="0">
            <x v="0"/>
          </reference>
          <reference field="3" count="1" selected="0">
            <x v="8"/>
          </reference>
          <reference field="4" count="1">
            <x v="2"/>
          </reference>
        </references>
      </pivotArea>
    </format>
    <format dxfId="776">
      <pivotArea dataOnly="0" labelOnly="1" fieldPosition="0">
        <references count="3">
          <reference field="2" count="1" selected="0">
            <x v="0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75">
      <pivotArea dataOnly="0" labelOnly="1" fieldPosition="0">
        <references count="3">
          <reference field="2" count="1" selected="0">
            <x v="0"/>
          </reference>
          <reference field="3" count="1" selected="0">
            <x v="10"/>
          </reference>
          <reference field="4" count="1">
            <x v="2"/>
          </reference>
        </references>
      </pivotArea>
    </format>
    <format dxfId="774">
      <pivotArea dataOnly="0" labelOnly="1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1">
            <x v="2"/>
          </reference>
        </references>
      </pivotArea>
    </format>
    <format dxfId="773">
      <pivotArea dataOnly="0" labelOnly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772">
      <pivotArea dataOnly="0" labelOnly="1" fieldPosition="0">
        <references count="3">
          <reference field="2" count="1" selected="0">
            <x v="0"/>
          </reference>
          <reference field="3" count="1" selected="0">
            <x v="13"/>
          </reference>
          <reference field="4" count="1">
            <x v="2"/>
          </reference>
        </references>
      </pivotArea>
    </format>
    <format dxfId="771">
      <pivotArea dataOnly="0" labelOnly="1" fieldPosition="0">
        <references count="3">
          <reference field="2" count="1" selected="0">
            <x v="0"/>
          </reference>
          <reference field="3" count="1" selected="0">
            <x v="14"/>
          </reference>
          <reference field="4" count="1">
            <x v="2"/>
          </reference>
        </references>
      </pivotArea>
    </format>
    <format dxfId="770">
      <pivotArea dataOnly="0" labelOnly="1" fieldPosition="0">
        <references count="3">
          <reference field="2" count="1" selected="0">
            <x v="0"/>
          </reference>
          <reference field="3" count="1" selected="0">
            <x v="15"/>
          </reference>
          <reference field="4" count="1">
            <x v="2"/>
          </reference>
        </references>
      </pivotArea>
    </format>
    <format dxfId="769">
      <pivotArea dataOnly="0" labelOnly="1" fieldPosition="0">
        <references count="3">
          <reference field="2" count="1" selected="0">
            <x v="0"/>
          </reference>
          <reference field="3" count="1" selected="0">
            <x v="16"/>
          </reference>
          <reference field="4" count="1">
            <x v="2"/>
          </reference>
        </references>
      </pivotArea>
    </format>
    <format dxfId="768">
      <pivotArea dataOnly="0" labelOnly="1" fieldPosition="0">
        <references count="3">
          <reference field="2" count="1" selected="0">
            <x v="0"/>
          </reference>
          <reference field="3" count="1" selected="0">
            <x v="17"/>
          </reference>
          <reference field="4" count="1">
            <x v="2"/>
          </reference>
        </references>
      </pivotArea>
    </format>
    <format dxfId="767">
      <pivotArea dataOnly="0" labelOnly="1" fieldPosition="0">
        <references count="3">
          <reference field="2" count="1" selected="0">
            <x v="0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766">
      <pivotArea dataOnly="0" labelOnly="1" fieldPosition="0">
        <references count="3">
          <reference field="2" count="1" selected="0">
            <x v="0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765">
      <pivotArea dataOnly="0" labelOnly="1" fieldPosition="0">
        <references count="3">
          <reference field="2" count="1" selected="0">
            <x v="0"/>
          </reference>
          <reference field="3" count="1" selected="0">
            <x v="20"/>
          </reference>
          <reference field="4" count="1">
            <x v="2"/>
          </reference>
        </references>
      </pivotArea>
    </format>
    <format dxfId="764">
      <pivotArea dataOnly="0" labelOnly="1" fieldPosition="0">
        <references count="3">
          <reference field="2" count="1" selected="0">
            <x v="0"/>
          </reference>
          <reference field="3" count="1" selected="0">
            <x v="21"/>
          </reference>
          <reference field="4" count="1">
            <x v="2"/>
          </reference>
        </references>
      </pivotArea>
    </format>
    <format dxfId="763">
      <pivotArea dataOnly="0" labelOnly="1" fieldPosition="0">
        <references count="3">
          <reference field="2" count="1" selected="0">
            <x v="0"/>
          </reference>
          <reference field="3" count="1" selected="0">
            <x v="22"/>
          </reference>
          <reference field="4" count="1">
            <x v="2"/>
          </reference>
        </references>
      </pivotArea>
    </format>
    <format dxfId="762">
      <pivotArea dataOnly="0" labelOnly="1" fieldPosition="0">
        <references count="3">
          <reference field="2" count="1" selected="0">
            <x v="0"/>
          </reference>
          <reference field="3" count="1" selected="0">
            <x v="23"/>
          </reference>
          <reference field="4" count="1">
            <x v="2"/>
          </reference>
        </references>
      </pivotArea>
    </format>
    <format dxfId="761">
      <pivotArea dataOnly="0" labelOnly="1" fieldPosition="0">
        <references count="3">
          <reference field="2" count="1" selected="0">
            <x v="0"/>
          </reference>
          <reference field="3" count="1" selected="0">
            <x v="24"/>
          </reference>
          <reference field="4" count="1">
            <x v="2"/>
          </reference>
        </references>
      </pivotArea>
    </format>
    <format dxfId="760">
      <pivotArea dataOnly="0" labelOnly="1" fieldPosition="0">
        <references count="3">
          <reference field="2" count="1" selected="0">
            <x v="0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759">
      <pivotArea dataOnly="0" labelOnly="1" fieldPosition="0">
        <references count="3">
          <reference field="2" count="1" selected="0">
            <x v="0"/>
          </reference>
          <reference field="3" count="1" selected="0">
            <x v="26"/>
          </reference>
          <reference field="4" count="1">
            <x v="2"/>
          </reference>
        </references>
      </pivotArea>
    </format>
    <format dxfId="758">
      <pivotArea dataOnly="0" labelOnly="1" fieldPosition="0">
        <references count="3">
          <reference field="2" count="1" selected="0">
            <x v="0"/>
          </reference>
          <reference field="3" count="1" selected="0">
            <x v="27"/>
          </reference>
          <reference field="4" count="1">
            <x v="2"/>
          </reference>
        </references>
      </pivotArea>
    </format>
    <format dxfId="757">
      <pivotArea dataOnly="0" labelOnly="1" fieldPosition="0">
        <references count="3">
          <reference field="2" count="1" selected="0">
            <x v="0"/>
          </reference>
          <reference field="3" count="1" selected="0">
            <x v="28"/>
          </reference>
          <reference field="4" count="1">
            <x v="2"/>
          </reference>
        </references>
      </pivotArea>
    </format>
    <format dxfId="756">
      <pivotArea dataOnly="0" labelOnly="1" fieldPosition="0">
        <references count="3">
          <reference field="2" count="1" selected="0">
            <x v="0"/>
          </reference>
          <reference field="3" count="1" selected="0">
            <x v="29"/>
          </reference>
          <reference field="4" count="1">
            <x v="2"/>
          </reference>
        </references>
      </pivotArea>
    </format>
    <format dxfId="755">
      <pivotArea dataOnly="0" labelOnly="1" fieldPosition="0">
        <references count="3">
          <reference field="2" count="1" selected="0">
            <x v="0"/>
          </reference>
          <reference field="3" count="1" selected="0">
            <x v="30"/>
          </reference>
          <reference field="4" count="1">
            <x v="2"/>
          </reference>
        </references>
      </pivotArea>
    </format>
    <format dxfId="754">
      <pivotArea dataOnly="0" labelOnly="1" fieldPosition="0">
        <references count="3">
          <reference field="2" count="1" selected="0">
            <x v="0"/>
          </reference>
          <reference field="3" count="1" selected="0">
            <x v="31"/>
          </reference>
          <reference field="4" count="1">
            <x v="2"/>
          </reference>
        </references>
      </pivotArea>
    </format>
    <format dxfId="753">
      <pivotArea dataOnly="0" labelOnly="1" fieldPosition="0">
        <references count="3">
          <reference field="2" count="1" selected="0">
            <x v="0"/>
          </reference>
          <reference field="3" count="1" selected="0">
            <x v="32"/>
          </reference>
          <reference field="4" count="1">
            <x v="2"/>
          </reference>
        </references>
      </pivotArea>
    </format>
    <format dxfId="752">
      <pivotArea dataOnly="0" labelOnly="1" fieldPosition="0">
        <references count="3">
          <reference field="2" count="1" selected="0">
            <x v="0"/>
          </reference>
          <reference field="3" count="1" selected="0">
            <x v="33"/>
          </reference>
          <reference field="4" count="1">
            <x v="2"/>
          </reference>
        </references>
      </pivotArea>
    </format>
    <format dxfId="751">
      <pivotArea dataOnly="0" labelOnly="1" fieldPosition="0">
        <references count="3">
          <reference field="2" count="1" selected="0">
            <x v="0"/>
          </reference>
          <reference field="3" count="1" selected="0">
            <x v="34"/>
          </reference>
          <reference field="4" count="1">
            <x v="2"/>
          </reference>
        </references>
      </pivotArea>
    </format>
    <format dxfId="750">
      <pivotArea dataOnly="0" labelOnly="1" fieldPosition="0">
        <references count="3">
          <reference field="2" count="1" selected="0">
            <x v="0"/>
          </reference>
          <reference field="3" count="1" selected="0">
            <x v="35"/>
          </reference>
          <reference field="4" count="1">
            <x v="2"/>
          </reference>
        </references>
      </pivotArea>
    </format>
    <format dxfId="749">
      <pivotArea dataOnly="0" labelOnly="1" fieldPosition="0">
        <references count="3">
          <reference field="2" count="1" selected="0">
            <x v="0"/>
          </reference>
          <reference field="3" count="1" selected="0">
            <x v="36"/>
          </reference>
          <reference field="4" count="1">
            <x v="2"/>
          </reference>
        </references>
      </pivotArea>
    </format>
    <format dxfId="748">
      <pivotArea dataOnly="0" labelOnly="1" fieldPosition="0">
        <references count="3">
          <reference field="2" count="1" selected="0">
            <x v="0"/>
          </reference>
          <reference field="3" count="1" selected="0">
            <x v="37"/>
          </reference>
          <reference field="4" count="1">
            <x v="2"/>
          </reference>
        </references>
      </pivotArea>
    </format>
    <format dxfId="747">
      <pivotArea dataOnly="0" labelOnly="1" fieldPosition="0">
        <references count="3">
          <reference field="2" count="1" selected="0">
            <x v="0"/>
          </reference>
          <reference field="3" count="1" selected="0">
            <x v="38"/>
          </reference>
          <reference field="4" count="1">
            <x v="2"/>
          </reference>
        </references>
      </pivotArea>
    </format>
    <format dxfId="746">
      <pivotArea dataOnly="0" labelOnly="1" fieldPosition="0">
        <references count="3">
          <reference field="2" count="1" selected="0">
            <x v="0"/>
          </reference>
          <reference field="3" count="1" selected="0">
            <x v="39"/>
          </reference>
          <reference field="4" count="1">
            <x v="2"/>
          </reference>
        </references>
      </pivotArea>
    </format>
    <format dxfId="745">
      <pivotArea dataOnly="0" labelOnly="1" fieldPosition="0">
        <references count="3">
          <reference field="2" count="1" selected="0">
            <x v="0"/>
          </reference>
          <reference field="3" count="1" selected="0">
            <x v="40"/>
          </reference>
          <reference field="4" count="1">
            <x v="2"/>
          </reference>
        </references>
      </pivotArea>
    </format>
    <format dxfId="744">
      <pivotArea dataOnly="0" labelOnly="1" fieldPosition="0">
        <references count="3">
          <reference field="2" count="1" selected="0">
            <x v="1"/>
          </reference>
          <reference field="3" count="1" selected="0">
            <x v="46"/>
          </reference>
          <reference field="4" count="1">
            <x v="0"/>
          </reference>
        </references>
      </pivotArea>
    </format>
    <format dxfId="743">
      <pivotArea dataOnly="0" labelOnly="1" fieldPosition="0">
        <references count="3">
          <reference field="2" count="1" selected="0">
            <x v="1"/>
          </reference>
          <reference field="3" count="1" selected="0">
            <x v="47"/>
          </reference>
          <reference field="4" count="1">
            <x v="0"/>
          </reference>
        </references>
      </pivotArea>
    </format>
    <format dxfId="742">
      <pivotArea dataOnly="0" labelOnly="1" fieldPosition="0">
        <references count="3">
          <reference field="2" count="1" selected="0">
            <x v="1"/>
          </reference>
          <reference field="3" count="1" selected="0">
            <x v="50"/>
          </reference>
          <reference field="4" count="1">
            <x v="0"/>
          </reference>
        </references>
      </pivotArea>
    </format>
    <format dxfId="741">
      <pivotArea dataOnly="0" labelOnly="1" fieldPosition="0">
        <references count="3">
          <reference field="2" count="1" selected="0">
            <x v="2"/>
          </reference>
          <reference field="3" count="1" selected="0">
            <x v="49"/>
          </reference>
          <reference field="4" count="1">
            <x v="4"/>
          </reference>
        </references>
      </pivotArea>
    </format>
    <format dxfId="740">
      <pivotArea dataOnly="0" labelOnly="1" fieldPosition="0">
        <references count="3">
          <reference field="2" count="1" selected="0">
            <x v="3"/>
          </reference>
          <reference field="3" count="1" selected="0">
            <x v="43"/>
          </reference>
          <reference field="4" count="1">
            <x v="1"/>
          </reference>
        </references>
      </pivotArea>
    </format>
    <format dxfId="739">
      <pivotArea dataOnly="0" labelOnly="1" fieldPosition="0">
        <references count="3">
          <reference field="2" count="1" selected="0">
            <x v="4"/>
          </reference>
          <reference field="3" count="1" selected="0">
            <x v="41"/>
          </reference>
          <reference field="4" count="1">
            <x v="0"/>
          </reference>
        </references>
      </pivotArea>
    </format>
    <format dxfId="738">
      <pivotArea dataOnly="0" labelOnly="1" fieldPosition="0">
        <references count="3">
          <reference field="2" count="1" selected="0">
            <x v="4"/>
          </reference>
          <reference field="3" count="1" selected="0">
            <x v="42"/>
          </reference>
          <reference field="4" count="1">
            <x v="0"/>
          </reference>
        </references>
      </pivotArea>
    </format>
    <format dxfId="737">
      <pivotArea dataOnly="0" labelOnly="1" fieldPosition="0">
        <references count="3">
          <reference field="2" count="1" selected="0">
            <x v="5"/>
          </reference>
          <reference field="3" count="1" selected="0">
            <x v="45"/>
          </reference>
          <reference field="4" count="1">
            <x v="4"/>
          </reference>
        </references>
      </pivotArea>
    </format>
    <format dxfId="736">
      <pivotArea dataOnly="0" labelOnly="1" fieldPosition="0">
        <references count="3">
          <reference field="2" count="1" selected="0">
            <x v="6"/>
          </reference>
          <reference field="3" count="1" selected="0">
            <x v="48"/>
          </reference>
          <reference field="4" count="1">
            <x v="3"/>
          </reference>
        </references>
      </pivotArea>
    </format>
    <format dxfId="735">
      <pivotArea dataOnly="0" labelOnly="1" fieldPosition="0">
        <references count="4"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34">
      <pivotArea dataOnly="0" labelOnly="1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33">
      <pivotArea dataOnly="0" labelOnly="1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32">
      <pivotArea dataOnly="0" labelOnly="1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31">
      <pivotArea dataOnly="0" labelOnly="1" fieldPosition="0">
        <references count="4">
          <reference field="2" count="1" selected="0">
            <x v="0"/>
          </reference>
          <reference field="3" count="1" selected="0">
            <x v="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30">
      <pivotArea dataOnly="0" labelOnly="1" fieldPosition="0">
        <references count="4">
          <reference field="2" count="1" selected="0">
            <x v="0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29">
      <pivotArea dataOnly="0" labelOnly="1" fieldPosition="0">
        <references count="4">
          <reference field="2" count="1" selected="0">
            <x v="0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28">
      <pivotArea dataOnly="0" labelOnly="1" fieldPosition="0">
        <references count="4">
          <reference field="2" count="1" selected="0">
            <x v="0"/>
          </reference>
          <reference field="3" count="1" selected="0">
            <x v="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27">
      <pivotArea dataOnly="0" labelOnly="1" fieldPosition="0">
        <references count="4">
          <reference field="2" count="1" selected="0">
            <x v="0"/>
          </reference>
          <reference field="3" count="1" selected="0">
            <x v="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26">
      <pivotArea dataOnly="0" labelOnly="1" fieldPosition="0">
        <references count="4">
          <reference field="2" count="1" selected="0">
            <x v="0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25">
      <pivotArea dataOnly="0" labelOnly="1" fieldPosition="0">
        <references count="4">
          <reference field="2" count="1" selected="0">
            <x v="0"/>
          </reference>
          <reference field="3" count="1" selected="0">
            <x v="1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24">
      <pivotArea dataOnly="0" labelOnly="1" fieldPosition="0">
        <references count="4">
          <reference field="2" count="1" selected="0">
            <x v="0"/>
          </reference>
          <reference field="3" count="1" selected="0">
            <x v="1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23">
      <pivotArea dataOnly="0" labelOnly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22">
      <pivotArea dataOnly="0" labelOnly="1" fieldPosition="0">
        <references count="4">
          <reference field="2" count="1" selected="0">
            <x v="0"/>
          </reference>
          <reference field="3" count="1" selected="0">
            <x v="1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21">
      <pivotArea dataOnly="0" labelOnly="1" fieldPosition="0">
        <references count="4">
          <reference field="2" count="1" selected="0">
            <x v="0"/>
          </reference>
          <reference field="3" count="1" selected="0">
            <x v="1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20">
      <pivotArea dataOnly="0" labelOnly="1" fieldPosition="0">
        <references count="4">
          <reference field="2" count="1" selected="0">
            <x v="0"/>
          </reference>
          <reference field="3" count="1" selected="0">
            <x v="1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19">
      <pivotArea dataOnly="0" labelOnly="1" fieldPosition="0">
        <references count="4">
          <reference field="2" count="1" selected="0">
            <x v="0"/>
          </reference>
          <reference field="3" count="1" selected="0">
            <x v="1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18">
      <pivotArea dataOnly="0" labelOnly="1" fieldPosition="0">
        <references count="4">
          <reference field="2" count="1" selected="0">
            <x v="0"/>
          </reference>
          <reference field="3" count="1" selected="0">
            <x v="1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17">
      <pivotArea dataOnly="0" labelOnly="1" fieldPosition="0">
        <references count="4">
          <reference field="2" count="1" selected="0">
            <x v="0"/>
          </reference>
          <reference field="3" count="1" selected="0">
            <x v="1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16">
      <pivotArea dataOnly="0" labelOnly="1" fieldPosition="0">
        <references count="4">
          <reference field="2" count="1" selected="0">
            <x v="0"/>
          </reference>
          <reference field="3" count="1" selected="0">
            <x v="1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15">
      <pivotArea dataOnly="0" labelOnly="1" fieldPosition="0">
        <references count="4">
          <reference field="2" count="1" selected="0">
            <x v="0"/>
          </reference>
          <reference field="3" count="1" selected="0">
            <x v="2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14">
      <pivotArea dataOnly="0" labelOnly="1" fieldPosition="0">
        <references count="4">
          <reference field="2" count="1" selected="0">
            <x v="0"/>
          </reference>
          <reference field="3" count="1" selected="0">
            <x v="2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13">
      <pivotArea dataOnly="0" labelOnly="1" fieldPosition="0">
        <references count="4">
          <reference field="2" count="1" selected="0">
            <x v="0"/>
          </reference>
          <reference field="3" count="1" selected="0">
            <x v="2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12">
      <pivotArea dataOnly="0" labelOnly="1" fieldPosition="0">
        <references count="4">
          <reference field="2" count="1" selected="0">
            <x v="0"/>
          </reference>
          <reference field="3" count="1" selected="0">
            <x v="2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11">
      <pivotArea dataOnly="0" labelOnly="1" fieldPosition="0">
        <references count="4">
          <reference field="2" count="1" selected="0">
            <x v="0"/>
          </reference>
          <reference field="3" count="1" selected="0">
            <x v="2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10">
      <pivotArea dataOnly="0" labelOnly="1" fieldPosition="0">
        <references count="4">
          <reference field="2" count="1" selected="0">
            <x v="0"/>
          </reference>
          <reference field="3" count="1" selected="0">
            <x v="2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09">
      <pivotArea dataOnly="0" labelOnly="1" fieldPosition="0">
        <references count="4">
          <reference field="2" count="1" selected="0">
            <x v="0"/>
          </reference>
          <reference field="3" count="1" selected="0">
            <x v="2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08">
      <pivotArea dataOnly="0" labelOnly="1" fieldPosition="0">
        <references count="4">
          <reference field="2" count="1" selected="0">
            <x v="0"/>
          </reference>
          <reference field="3" count="1" selected="0">
            <x v="2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07">
      <pivotArea dataOnly="0" labelOnly="1" fieldPosition="0">
        <references count="4">
          <reference field="2" count="1" selected="0">
            <x v="0"/>
          </reference>
          <reference field="3" count="1" selected="0">
            <x v="2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06">
      <pivotArea dataOnly="0" labelOnly="1" fieldPosition="0">
        <references count="4">
          <reference field="2" count="1" selected="0">
            <x v="0"/>
          </reference>
          <reference field="3" count="1" selected="0">
            <x v="2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05">
      <pivotArea dataOnly="0" labelOnly="1" fieldPosition="0">
        <references count="4">
          <reference field="2" count="1" selected="0">
            <x v="0"/>
          </reference>
          <reference field="3" count="1" selected="0">
            <x v="3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04">
      <pivotArea dataOnly="0" labelOnly="1" fieldPosition="0">
        <references count="4">
          <reference field="2" count="1" selected="0">
            <x v="0"/>
          </reference>
          <reference field="3" count="1" selected="0">
            <x v="3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03">
      <pivotArea dataOnly="0" labelOnly="1" fieldPosition="0">
        <references count="4">
          <reference field="2" count="1" selected="0">
            <x v="0"/>
          </reference>
          <reference field="3" count="1" selected="0">
            <x v="3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02">
      <pivotArea dataOnly="0" labelOnly="1" fieldPosition="0">
        <references count="4">
          <reference field="2" count="1" selected="0">
            <x v="0"/>
          </reference>
          <reference field="3" count="1" selected="0">
            <x v="3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01">
      <pivotArea dataOnly="0" labelOnly="1" fieldPosition="0">
        <references count="4">
          <reference field="2" count="1" selected="0">
            <x v="0"/>
          </reference>
          <reference field="3" count="1" selected="0">
            <x v="3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700">
      <pivotArea dataOnly="0" labelOnly="1" fieldPosition="0">
        <references count="4">
          <reference field="2" count="1" selected="0">
            <x v="0"/>
          </reference>
          <reference field="3" count="1" selected="0">
            <x v="3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699">
      <pivotArea dataOnly="0" labelOnly="1" fieldPosition="0">
        <references count="4">
          <reference field="2" count="1" selected="0">
            <x v="0"/>
          </reference>
          <reference field="3" count="1" selected="0">
            <x v="3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698">
      <pivotArea dataOnly="0" labelOnly="1" fieldPosition="0">
        <references count="4">
          <reference field="2" count="1" selected="0">
            <x v="0"/>
          </reference>
          <reference field="3" count="1" selected="0">
            <x v="3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697">
      <pivotArea dataOnly="0" labelOnly="1" fieldPosition="0">
        <references count="4">
          <reference field="2" count="1" selected="0">
            <x v="0"/>
          </reference>
          <reference field="3" count="1" selected="0">
            <x v="3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696">
      <pivotArea dataOnly="0" labelOnly="1" fieldPosition="0">
        <references count="4">
          <reference field="2" count="1" selected="0">
            <x v="0"/>
          </reference>
          <reference field="3" count="1" selected="0">
            <x v="3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695">
      <pivotArea dataOnly="0" labelOnly="1" fieldPosition="0">
        <references count="4">
          <reference field="2" count="1" selected="0">
            <x v="0"/>
          </reference>
          <reference field="3" count="1" selected="0">
            <x v="4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694">
      <pivotArea dataOnly="0" labelOnly="1" fieldPosition="0">
        <references count="4">
          <reference field="2" count="1" selected="0">
            <x v="1"/>
          </reference>
          <reference field="3" count="1" selected="0">
            <x v="46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693">
      <pivotArea dataOnly="0" labelOnly="1" fieldPosition="0">
        <references count="4">
          <reference field="2" count="1" selected="0">
            <x v="1"/>
          </reference>
          <reference field="3" count="1" selected="0">
            <x v="47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692">
      <pivotArea dataOnly="0" labelOnly="1" fieldPosition="0">
        <references count="4">
          <reference field="2" count="1" selected="0">
            <x v="1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691">
      <pivotArea dataOnly="0" labelOnly="1" fieldPosition="0">
        <references count="4">
          <reference field="2" count="1" selected="0">
            <x v="2"/>
          </reference>
          <reference field="3" count="1" selected="0">
            <x v="49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690">
      <pivotArea dataOnly="0" labelOnly="1" fieldPosition="0">
        <references count="4">
          <reference field="2" count="1" selected="0">
            <x v="3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689">
      <pivotArea dataOnly="0" labelOnly="1" fieldPosition="0">
        <references count="4">
          <reference field="2" count="1" selected="0">
            <x v="4"/>
          </reference>
          <reference field="3" count="1" selected="0">
            <x v="41"/>
          </reference>
          <reference field="4" count="1" selected="0">
            <x v="0"/>
          </reference>
          <reference field="5" count="1">
            <x v="4"/>
          </reference>
        </references>
      </pivotArea>
    </format>
    <format dxfId="688">
      <pivotArea dataOnly="0" labelOnly="1" fieldPosition="0">
        <references count="4">
          <reference field="2" count="1" selected="0">
            <x v="4"/>
          </reference>
          <reference field="3" count="1" selected="0">
            <x v="4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687">
      <pivotArea dataOnly="0" labelOnly="1" fieldPosition="0">
        <references count="4">
          <reference field="2" count="1" selected="0">
            <x v="5"/>
          </reference>
          <reference field="3" count="1" selected="0">
            <x v="45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686">
      <pivotArea dataOnly="0" labelOnly="1" fieldPosition="0">
        <references count="4">
          <reference field="2" count="1" selected="0">
            <x v="6"/>
          </reference>
          <reference field="3" count="1" selected="0">
            <x v="48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685">
      <pivotArea dataOnly="0" labelOnly="1" outline="0" axis="axisValues" fieldPosition="0"/>
    </format>
    <format dxfId="684">
      <pivotArea dataOnly="0" labelOnly="1" outline="0" axis="axisValues" fieldPosition="0"/>
    </format>
    <format dxfId="683">
      <pivotArea outline="0" collapsedLevelsAreSubtotals="1" fieldPosition="0"/>
    </format>
    <format dxfId="682">
      <pivotArea dataOnly="0" labelOnly="1" outline="0" axis="axisValues" fieldPosition="0"/>
    </format>
    <format dxfId="681">
      <pivotArea dataOnly="0" fieldPosition="0">
        <references count="1">
          <reference field="2" count="1">
            <x v="0"/>
          </reference>
        </references>
      </pivotArea>
    </format>
    <format dxfId="680">
      <pivotArea dataOnly="0" fieldPosition="0">
        <references count="1">
          <reference field="2" count="1">
            <x v="0"/>
          </reference>
        </references>
      </pivotArea>
    </format>
    <format dxfId="679">
      <pivotArea dataOnly="0" fieldPosition="0">
        <references count="1">
          <reference field="2" count="1">
            <x v="1"/>
          </reference>
        </references>
      </pivotArea>
    </format>
    <format dxfId="678">
      <pivotArea dataOnly="0" fieldPosition="0">
        <references count="1">
          <reference field="2" count="1">
            <x v="1"/>
          </reference>
        </references>
      </pivotArea>
    </format>
    <format dxfId="677">
      <pivotArea dataOnly="0" fieldPosition="0">
        <references count="1">
          <reference field="2" count="1">
            <x v="2"/>
          </reference>
        </references>
      </pivotArea>
    </format>
    <format dxfId="676">
      <pivotArea dataOnly="0" fieldPosition="0">
        <references count="1">
          <reference field="2" count="1">
            <x v="2"/>
          </reference>
        </references>
      </pivotArea>
    </format>
    <format dxfId="675">
      <pivotArea dataOnly="0" fieldPosition="0">
        <references count="1">
          <reference field="2" count="1">
            <x v="3"/>
          </reference>
        </references>
      </pivotArea>
    </format>
    <format dxfId="674">
      <pivotArea dataOnly="0" fieldPosition="0">
        <references count="1">
          <reference field="2" count="1">
            <x v="3"/>
          </reference>
        </references>
      </pivotArea>
    </format>
    <format dxfId="673">
      <pivotArea dataOnly="0" fieldPosition="0">
        <references count="1">
          <reference field="2" count="1">
            <x v="4"/>
          </reference>
        </references>
      </pivotArea>
    </format>
    <format dxfId="672">
      <pivotArea dataOnly="0" fieldPosition="0">
        <references count="1">
          <reference field="2" count="1">
            <x v="4"/>
          </reference>
        </references>
      </pivotArea>
    </format>
    <format dxfId="671">
      <pivotArea dataOnly="0" fieldPosition="0">
        <references count="1">
          <reference field="2" count="1">
            <x v="5"/>
          </reference>
        </references>
      </pivotArea>
    </format>
    <format dxfId="670">
      <pivotArea dataOnly="0" fieldPosition="0">
        <references count="1">
          <reference field="2" count="1">
            <x v="5"/>
          </reference>
        </references>
      </pivotArea>
    </format>
    <format dxfId="669">
      <pivotArea dataOnly="0" fieldPosition="0">
        <references count="1">
          <reference field="2" count="1">
            <x v="6"/>
          </reference>
        </references>
      </pivotArea>
    </format>
    <format dxfId="668">
      <pivotArea dataOnly="0" fieldPosition="0">
        <references count="1">
          <reference field="2" count="1">
            <x v="6"/>
          </reference>
        </references>
      </pivotArea>
    </format>
    <format dxfId="667">
      <pivotArea field="2" type="button" dataOnly="0" labelOnly="1" outline="0" axis="axisRow" fieldPosition="0"/>
    </format>
    <format dxfId="666">
      <pivotArea dataOnly="0" labelOnly="1" outline="0" axis="axisValues" fieldPosition="0"/>
    </format>
    <format dxfId="665">
      <pivotArea field="2" type="button" dataOnly="0" labelOnly="1" outline="0" axis="axisRow" fieldPosition="0"/>
    </format>
    <format dxfId="664">
      <pivotArea dataOnly="0" labelOnly="1" outline="0" axis="axisValues" fieldPosition="0"/>
    </format>
    <format dxfId="663">
      <pivotArea field="2" type="button" dataOnly="0" labelOnly="1" outline="0" axis="axisRow" fieldPosition="0"/>
    </format>
    <format dxfId="662">
      <pivotArea dataOnly="0" labelOnly="1" outline="0" axis="axisValues" fieldPosition="0"/>
    </format>
    <format dxfId="661">
      <pivotArea field="2" type="button" dataOnly="0" labelOnly="1" outline="0" axis="axisRow" fieldPosition="0"/>
    </format>
    <format dxfId="660">
      <pivotArea dataOnly="0" labelOnly="1" outline="0" axis="axisValues" fieldPosition="0"/>
    </format>
    <format dxfId="659">
      <pivotArea type="all" dataOnly="0" outline="0" fieldPosition="0"/>
    </format>
    <format dxfId="658">
      <pivotArea outline="0" collapsedLevelsAreSubtotals="1" fieldPosition="0"/>
    </format>
    <format dxfId="657">
      <pivotArea field="2" type="button" dataOnly="0" labelOnly="1" outline="0" axis="axisRow" fieldPosition="0"/>
    </format>
    <format dxfId="656">
      <pivotArea dataOnly="0" labelOnly="1" fieldPosition="0">
        <references count="1">
          <reference field="2" count="0"/>
        </references>
      </pivotArea>
    </format>
    <format dxfId="655">
      <pivotArea dataOnly="0" labelOnly="1" grandRow="1" outline="0" fieldPosition="0"/>
    </format>
    <format dxfId="654">
      <pivotArea dataOnly="0" labelOnly="1" fieldPosition="0">
        <references count="2">
          <reference field="2" count="1" selected="0">
            <x v="0"/>
          </reference>
          <reference field="3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</reference>
        </references>
      </pivotArea>
    </format>
    <format dxfId="653">
      <pivotArea dataOnly="0" labelOnly="1" fieldPosition="0">
        <references count="2">
          <reference field="2" count="1" selected="0">
            <x v="1"/>
          </reference>
          <reference field="3" count="3">
            <x v="46"/>
            <x v="47"/>
            <x v="50"/>
          </reference>
        </references>
      </pivotArea>
    </format>
    <format dxfId="652">
      <pivotArea dataOnly="0" labelOnly="1" fieldPosition="0">
        <references count="2">
          <reference field="2" count="1" selected="0">
            <x v="2"/>
          </reference>
          <reference field="3" count="1">
            <x v="49"/>
          </reference>
        </references>
      </pivotArea>
    </format>
    <format dxfId="651">
      <pivotArea dataOnly="0" labelOnly="1" fieldPosition="0">
        <references count="2">
          <reference field="2" count="1" selected="0">
            <x v="3"/>
          </reference>
          <reference field="3" count="1">
            <x v="43"/>
          </reference>
        </references>
      </pivotArea>
    </format>
    <format dxfId="650">
      <pivotArea dataOnly="0" labelOnly="1" fieldPosition="0">
        <references count="2">
          <reference field="2" count="1" selected="0">
            <x v="4"/>
          </reference>
          <reference field="3" count="2">
            <x v="41"/>
            <x v="42"/>
          </reference>
        </references>
      </pivotArea>
    </format>
    <format dxfId="649">
      <pivotArea dataOnly="0" labelOnly="1" fieldPosition="0">
        <references count="2">
          <reference field="2" count="1" selected="0">
            <x v="5"/>
          </reference>
          <reference field="3" count="1">
            <x v="45"/>
          </reference>
        </references>
      </pivotArea>
    </format>
    <format dxfId="648">
      <pivotArea dataOnly="0" labelOnly="1" fieldPosition="0">
        <references count="2">
          <reference field="2" count="1" selected="0">
            <x v="6"/>
          </reference>
          <reference field="3" count="1">
            <x v="48"/>
          </reference>
        </references>
      </pivotArea>
    </format>
    <format dxfId="647">
      <pivotArea dataOnly="0" labelOnly="1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646">
      <pivotArea dataOnly="0" labelOnly="1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645">
      <pivotArea dataOnly="0" labelOnly="1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644">
      <pivotArea dataOnly="0" labelOnly="1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643">
      <pivotArea dataOnly="0" labelOnly="1" fieldPosition="0">
        <references count="3">
          <reference field="2" count="1" selected="0">
            <x v="0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642">
      <pivotArea dataOnly="0" labelOnly="1" fieldPosition="0">
        <references count="3">
          <reference field="2" count="1" selected="0">
            <x v="0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641">
      <pivotArea dataOnly="0" labelOnly="1" fieldPosition="0">
        <references count="3">
          <reference field="2" count="1" selected="0">
            <x v="0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640">
      <pivotArea dataOnly="0" labelOnly="1" fieldPosition="0">
        <references count="3">
          <reference field="2" count="1" selected="0">
            <x v="0"/>
          </reference>
          <reference field="3" count="1" selected="0">
            <x v="7"/>
          </reference>
          <reference field="4" count="1">
            <x v="2"/>
          </reference>
        </references>
      </pivotArea>
    </format>
    <format dxfId="639">
      <pivotArea dataOnly="0" labelOnly="1" fieldPosition="0">
        <references count="3">
          <reference field="2" count="1" selected="0">
            <x v="0"/>
          </reference>
          <reference field="3" count="1" selected="0">
            <x v="8"/>
          </reference>
          <reference field="4" count="1">
            <x v="2"/>
          </reference>
        </references>
      </pivotArea>
    </format>
    <format dxfId="638">
      <pivotArea dataOnly="0" labelOnly="1" fieldPosition="0">
        <references count="3">
          <reference field="2" count="1" selected="0">
            <x v="0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637">
      <pivotArea dataOnly="0" labelOnly="1" fieldPosition="0">
        <references count="3">
          <reference field="2" count="1" selected="0">
            <x v="0"/>
          </reference>
          <reference field="3" count="1" selected="0">
            <x v="10"/>
          </reference>
          <reference field="4" count="1">
            <x v="2"/>
          </reference>
        </references>
      </pivotArea>
    </format>
    <format dxfId="636">
      <pivotArea dataOnly="0" labelOnly="1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1">
            <x v="2"/>
          </reference>
        </references>
      </pivotArea>
    </format>
    <format dxfId="635">
      <pivotArea dataOnly="0" labelOnly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634">
      <pivotArea dataOnly="0" labelOnly="1" fieldPosition="0">
        <references count="3">
          <reference field="2" count="1" selected="0">
            <x v="0"/>
          </reference>
          <reference field="3" count="1" selected="0">
            <x v="13"/>
          </reference>
          <reference field="4" count="1">
            <x v="2"/>
          </reference>
        </references>
      </pivotArea>
    </format>
    <format dxfId="633">
      <pivotArea dataOnly="0" labelOnly="1" fieldPosition="0">
        <references count="3">
          <reference field="2" count="1" selected="0">
            <x v="0"/>
          </reference>
          <reference field="3" count="1" selected="0">
            <x v="14"/>
          </reference>
          <reference field="4" count="1">
            <x v="2"/>
          </reference>
        </references>
      </pivotArea>
    </format>
    <format dxfId="632">
      <pivotArea dataOnly="0" labelOnly="1" fieldPosition="0">
        <references count="3">
          <reference field="2" count="1" selected="0">
            <x v="0"/>
          </reference>
          <reference field="3" count="1" selected="0">
            <x v="15"/>
          </reference>
          <reference field="4" count="1">
            <x v="2"/>
          </reference>
        </references>
      </pivotArea>
    </format>
    <format dxfId="631">
      <pivotArea dataOnly="0" labelOnly="1" fieldPosition="0">
        <references count="3">
          <reference field="2" count="1" selected="0">
            <x v="0"/>
          </reference>
          <reference field="3" count="1" selected="0">
            <x v="16"/>
          </reference>
          <reference field="4" count="1">
            <x v="2"/>
          </reference>
        </references>
      </pivotArea>
    </format>
    <format dxfId="630">
      <pivotArea dataOnly="0" labelOnly="1" fieldPosition="0">
        <references count="3">
          <reference field="2" count="1" selected="0">
            <x v="0"/>
          </reference>
          <reference field="3" count="1" selected="0">
            <x v="17"/>
          </reference>
          <reference field="4" count="1">
            <x v="2"/>
          </reference>
        </references>
      </pivotArea>
    </format>
    <format dxfId="629">
      <pivotArea dataOnly="0" labelOnly="1" fieldPosition="0">
        <references count="3">
          <reference field="2" count="1" selected="0">
            <x v="0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628">
      <pivotArea dataOnly="0" labelOnly="1" fieldPosition="0">
        <references count="3">
          <reference field="2" count="1" selected="0">
            <x v="0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627">
      <pivotArea dataOnly="0" labelOnly="1" fieldPosition="0">
        <references count="3">
          <reference field="2" count="1" selected="0">
            <x v="0"/>
          </reference>
          <reference field="3" count="1" selected="0">
            <x v="20"/>
          </reference>
          <reference field="4" count="1">
            <x v="2"/>
          </reference>
        </references>
      </pivotArea>
    </format>
    <format dxfId="626">
      <pivotArea dataOnly="0" labelOnly="1" fieldPosition="0">
        <references count="3">
          <reference field="2" count="1" selected="0">
            <x v="0"/>
          </reference>
          <reference field="3" count="1" selected="0">
            <x v="21"/>
          </reference>
          <reference field="4" count="1">
            <x v="2"/>
          </reference>
        </references>
      </pivotArea>
    </format>
    <format dxfId="625">
      <pivotArea dataOnly="0" labelOnly="1" fieldPosition="0">
        <references count="3">
          <reference field="2" count="1" selected="0">
            <x v="0"/>
          </reference>
          <reference field="3" count="1" selected="0">
            <x v="22"/>
          </reference>
          <reference field="4" count="1">
            <x v="2"/>
          </reference>
        </references>
      </pivotArea>
    </format>
    <format dxfId="624">
      <pivotArea dataOnly="0" labelOnly="1" fieldPosition="0">
        <references count="3">
          <reference field="2" count="1" selected="0">
            <x v="0"/>
          </reference>
          <reference field="3" count="1" selected="0">
            <x v="23"/>
          </reference>
          <reference field="4" count="1">
            <x v="2"/>
          </reference>
        </references>
      </pivotArea>
    </format>
    <format dxfId="623">
      <pivotArea dataOnly="0" labelOnly="1" fieldPosition="0">
        <references count="3">
          <reference field="2" count="1" selected="0">
            <x v="0"/>
          </reference>
          <reference field="3" count="1" selected="0">
            <x v="24"/>
          </reference>
          <reference field="4" count="1">
            <x v="2"/>
          </reference>
        </references>
      </pivotArea>
    </format>
    <format dxfId="622">
      <pivotArea dataOnly="0" labelOnly="1" fieldPosition="0">
        <references count="3">
          <reference field="2" count="1" selected="0">
            <x v="0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621">
      <pivotArea dataOnly="0" labelOnly="1" fieldPosition="0">
        <references count="3">
          <reference field="2" count="1" selected="0">
            <x v="0"/>
          </reference>
          <reference field="3" count="1" selected="0">
            <x v="26"/>
          </reference>
          <reference field="4" count="1">
            <x v="2"/>
          </reference>
        </references>
      </pivotArea>
    </format>
    <format dxfId="620">
      <pivotArea dataOnly="0" labelOnly="1" fieldPosition="0">
        <references count="3">
          <reference field="2" count="1" selected="0">
            <x v="0"/>
          </reference>
          <reference field="3" count="1" selected="0">
            <x v="27"/>
          </reference>
          <reference field="4" count="1">
            <x v="2"/>
          </reference>
        </references>
      </pivotArea>
    </format>
    <format dxfId="619">
      <pivotArea dataOnly="0" labelOnly="1" fieldPosition="0">
        <references count="3">
          <reference field="2" count="1" selected="0">
            <x v="0"/>
          </reference>
          <reference field="3" count="1" selected="0">
            <x v="28"/>
          </reference>
          <reference field="4" count="1">
            <x v="2"/>
          </reference>
        </references>
      </pivotArea>
    </format>
    <format dxfId="618">
      <pivotArea dataOnly="0" labelOnly="1" fieldPosition="0">
        <references count="3">
          <reference field="2" count="1" selected="0">
            <x v="0"/>
          </reference>
          <reference field="3" count="1" selected="0">
            <x v="29"/>
          </reference>
          <reference field="4" count="1">
            <x v="2"/>
          </reference>
        </references>
      </pivotArea>
    </format>
    <format dxfId="617">
      <pivotArea dataOnly="0" labelOnly="1" fieldPosition="0">
        <references count="3">
          <reference field="2" count="1" selected="0">
            <x v="0"/>
          </reference>
          <reference field="3" count="1" selected="0">
            <x v="30"/>
          </reference>
          <reference field="4" count="1">
            <x v="2"/>
          </reference>
        </references>
      </pivotArea>
    </format>
    <format dxfId="616">
      <pivotArea dataOnly="0" labelOnly="1" fieldPosition="0">
        <references count="3">
          <reference field="2" count="1" selected="0">
            <x v="0"/>
          </reference>
          <reference field="3" count="1" selected="0">
            <x v="31"/>
          </reference>
          <reference field="4" count="1">
            <x v="2"/>
          </reference>
        </references>
      </pivotArea>
    </format>
    <format dxfId="615">
      <pivotArea dataOnly="0" labelOnly="1" fieldPosition="0">
        <references count="3">
          <reference field="2" count="1" selected="0">
            <x v="0"/>
          </reference>
          <reference field="3" count="1" selected="0">
            <x v="32"/>
          </reference>
          <reference field="4" count="1">
            <x v="2"/>
          </reference>
        </references>
      </pivotArea>
    </format>
    <format dxfId="614">
      <pivotArea dataOnly="0" labelOnly="1" fieldPosition="0">
        <references count="3">
          <reference field="2" count="1" selected="0">
            <x v="0"/>
          </reference>
          <reference field="3" count="1" selected="0">
            <x v="33"/>
          </reference>
          <reference field="4" count="1">
            <x v="2"/>
          </reference>
        </references>
      </pivotArea>
    </format>
    <format dxfId="613">
      <pivotArea dataOnly="0" labelOnly="1" fieldPosition="0">
        <references count="3">
          <reference field="2" count="1" selected="0">
            <x v="0"/>
          </reference>
          <reference field="3" count="1" selected="0">
            <x v="34"/>
          </reference>
          <reference field="4" count="1">
            <x v="2"/>
          </reference>
        </references>
      </pivotArea>
    </format>
    <format dxfId="612">
      <pivotArea dataOnly="0" labelOnly="1" fieldPosition="0">
        <references count="3">
          <reference field="2" count="1" selected="0">
            <x v="0"/>
          </reference>
          <reference field="3" count="1" selected="0">
            <x v="35"/>
          </reference>
          <reference field="4" count="1">
            <x v="2"/>
          </reference>
        </references>
      </pivotArea>
    </format>
    <format dxfId="611">
      <pivotArea dataOnly="0" labelOnly="1" fieldPosition="0">
        <references count="3">
          <reference field="2" count="1" selected="0">
            <x v="0"/>
          </reference>
          <reference field="3" count="1" selected="0">
            <x v="36"/>
          </reference>
          <reference field="4" count="1">
            <x v="2"/>
          </reference>
        </references>
      </pivotArea>
    </format>
    <format dxfId="610">
      <pivotArea dataOnly="0" labelOnly="1" fieldPosition="0">
        <references count="3">
          <reference field="2" count="1" selected="0">
            <x v="0"/>
          </reference>
          <reference field="3" count="1" selected="0">
            <x v="37"/>
          </reference>
          <reference field="4" count="1">
            <x v="2"/>
          </reference>
        </references>
      </pivotArea>
    </format>
    <format dxfId="609">
      <pivotArea dataOnly="0" labelOnly="1" fieldPosition="0">
        <references count="3">
          <reference field="2" count="1" selected="0">
            <x v="0"/>
          </reference>
          <reference field="3" count="1" selected="0">
            <x v="38"/>
          </reference>
          <reference field="4" count="1">
            <x v="2"/>
          </reference>
        </references>
      </pivotArea>
    </format>
    <format dxfId="608">
      <pivotArea dataOnly="0" labelOnly="1" fieldPosition="0">
        <references count="3">
          <reference field="2" count="1" selected="0">
            <x v="0"/>
          </reference>
          <reference field="3" count="1" selected="0">
            <x v="39"/>
          </reference>
          <reference field="4" count="1">
            <x v="2"/>
          </reference>
        </references>
      </pivotArea>
    </format>
    <format dxfId="607">
      <pivotArea dataOnly="0" labelOnly="1" fieldPosition="0">
        <references count="3">
          <reference field="2" count="1" selected="0">
            <x v="0"/>
          </reference>
          <reference field="3" count="1" selected="0">
            <x v="40"/>
          </reference>
          <reference field="4" count="1">
            <x v="2"/>
          </reference>
        </references>
      </pivotArea>
    </format>
    <format dxfId="606">
      <pivotArea dataOnly="0" labelOnly="1" fieldPosition="0">
        <references count="3">
          <reference field="2" count="1" selected="0">
            <x v="1"/>
          </reference>
          <reference field="3" count="1" selected="0">
            <x v="46"/>
          </reference>
          <reference field="4" count="1">
            <x v="0"/>
          </reference>
        </references>
      </pivotArea>
    </format>
    <format dxfId="605">
      <pivotArea dataOnly="0" labelOnly="1" fieldPosition="0">
        <references count="3">
          <reference field="2" count="1" selected="0">
            <x v="1"/>
          </reference>
          <reference field="3" count="1" selected="0">
            <x v="47"/>
          </reference>
          <reference field="4" count="1">
            <x v="0"/>
          </reference>
        </references>
      </pivotArea>
    </format>
    <format dxfId="604">
      <pivotArea dataOnly="0" labelOnly="1" fieldPosition="0">
        <references count="3">
          <reference field="2" count="1" selected="0">
            <x v="1"/>
          </reference>
          <reference field="3" count="1" selected="0">
            <x v="50"/>
          </reference>
          <reference field="4" count="1">
            <x v="0"/>
          </reference>
        </references>
      </pivotArea>
    </format>
    <format dxfId="603">
      <pivotArea dataOnly="0" labelOnly="1" fieldPosition="0">
        <references count="3">
          <reference field="2" count="1" selected="0">
            <x v="2"/>
          </reference>
          <reference field="3" count="1" selected="0">
            <x v="49"/>
          </reference>
          <reference field="4" count="1">
            <x v="4"/>
          </reference>
        </references>
      </pivotArea>
    </format>
    <format dxfId="602">
      <pivotArea dataOnly="0" labelOnly="1" fieldPosition="0">
        <references count="3">
          <reference field="2" count="1" selected="0">
            <x v="3"/>
          </reference>
          <reference field="3" count="1" selected="0">
            <x v="43"/>
          </reference>
          <reference field="4" count="1">
            <x v="1"/>
          </reference>
        </references>
      </pivotArea>
    </format>
    <format dxfId="601">
      <pivotArea dataOnly="0" labelOnly="1" fieldPosition="0">
        <references count="3">
          <reference field="2" count="1" selected="0">
            <x v="4"/>
          </reference>
          <reference field="3" count="1" selected="0">
            <x v="41"/>
          </reference>
          <reference field="4" count="1">
            <x v="0"/>
          </reference>
        </references>
      </pivotArea>
    </format>
    <format dxfId="600">
      <pivotArea dataOnly="0" labelOnly="1" fieldPosition="0">
        <references count="3">
          <reference field="2" count="1" selected="0">
            <x v="4"/>
          </reference>
          <reference field="3" count="1" selected="0">
            <x v="42"/>
          </reference>
          <reference field="4" count="1">
            <x v="0"/>
          </reference>
        </references>
      </pivotArea>
    </format>
    <format dxfId="599">
      <pivotArea dataOnly="0" labelOnly="1" fieldPosition="0">
        <references count="3">
          <reference field="2" count="1" selected="0">
            <x v="5"/>
          </reference>
          <reference field="3" count="1" selected="0">
            <x v="45"/>
          </reference>
          <reference field="4" count="1">
            <x v="4"/>
          </reference>
        </references>
      </pivotArea>
    </format>
    <format dxfId="598">
      <pivotArea dataOnly="0" labelOnly="1" fieldPosition="0">
        <references count="3">
          <reference field="2" count="1" selected="0">
            <x v="6"/>
          </reference>
          <reference field="3" count="1" selected="0">
            <x v="48"/>
          </reference>
          <reference field="4" count="1">
            <x v="3"/>
          </reference>
        </references>
      </pivotArea>
    </format>
    <format dxfId="597">
      <pivotArea dataOnly="0" labelOnly="1" fieldPosition="0">
        <references count="4"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96">
      <pivotArea dataOnly="0" labelOnly="1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95">
      <pivotArea dataOnly="0" labelOnly="1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94">
      <pivotArea dataOnly="0" labelOnly="1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93">
      <pivotArea dataOnly="0" labelOnly="1" fieldPosition="0">
        <references count="4">
          <reference field="2" count="1" selected="0">
            <x v="0"/>
          </reference>
          <reference field="3" count="1" selected="0">
            <x v="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92">
      <pivotArea dataOnly="0" labelOnly="1" fieldPosition="0">
        <references count="4">
          <reference field="2" count="1" selected="0">
            <x v="0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91">
      <pivotArea dataOnly="0" labelOnly="1" fieldPosition="0">
        <references count="4">
          <reference field="2" count="1" selected="0">
            <x v="0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90">
      <pivotArea dataOnly="0" labelOnly="1" fieldPosition="0">
        <references count="4">
          <reference field="2" count="1" selected="0">
            <x v="0"/>
          </reference>
          <reference field="3" count="1" selected="0">
            <x v="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89">
      <pivotArea dataOnly="0" labelOnly="1" fieldPosition="0">
        <references count="4">
          <reference field="2" count="1" selected="0">
            <x v="0"/>
          </reference>
          <reference field="3" count="1" selected="0">
            <x v="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88">
      <pivotArea dataOnly="0" labelOnly="1" fieldPosition="0">
        <references count="4">
          <reference field="2" count="1" selected="0">
            <x v="0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87">
      <pivotArea dataOnly="0" labelOnly="1" fieldPosition="0">
        <references count="4">
          <reference field="2" count="1" selected="0">
            <x v="0"/>
          </reference>
          <reference field="3" count="1" selected="0">
            <x v="1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86">
      <pivotArea dataOnly="0" labelOnly="1" fieldPosition="0">
        <references count="4">
          <reference field="2" count="1" selected="0">
            <x v="0"/>
          </reference>
          <reference field="3" count="1" selected="0">
            <x v="1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85">
      <pivotArea dataOnly="0" labelOnly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84">
      <pivotArea dataOnly="0" labelOnly="1" fieldPosition="0">
        <references count="4">
          <reference field="2" count="1" selected="0">
            <x v="0"/>
          </reference>
          <reference field="3" count="1" selected="0">
            <x v="1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83">
      <pivotArea dataOnly="0" labelOnly="1" fieldPosition="0">
        <references count="4">
          <reference field="2" count="1" selected="0">
            <x v="0"/>
          </reference>
          <reference field="3" count="1" selected="0">
            <x v="1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82">
      <pivotArea dataOnly="0" labelOnly="1" fieldPosition="0">
        <references count="4">
          <reference field="2" count="1" selected="0">
            <x v="0"/>
          </reference>
          <reference field="3" count="1" selected="0">
            <x v="1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81">
      <pivotArea dataOnly="0" labelOnly="1" fieldPosition="0">
        <references count="4">
          <reference field="2" count="1" selected="0">
            <x v="0"/>
          </reference>
          <reference field="3" count="1" selected="0">
            <x v="1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80">
      <pivotArea dataOnly="0" labelOnly="1" fieldPosition="0">
        <references count="4">
          <reference field="2" count="1" selected="0">
            <x v="0"/>
          </reference>
          <reference field="3" count="1" selected="0">
            <x v="1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79">
      <pivotArea dataOnly="0" labelOnly="1" fieldPosition="0">
        <references count="4">
          <reference field="2" count="1" selected="0">
            <x v="0"/>
          </reference>
          <reference field="3" count="1" selected="0">
            <x v="1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78">
      <pivotArea dataOnly="0" labelOnly="1" fieldPosition="0">
        <references count="4">
          <reference field="2" count="1" selected="0">
            <x v="0"/>
          </reference>
          <reference field="3" count="1" selected="0">
            <x v="1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77">
      <pivotArea dataOnly="0" labelOnly="1" fieldPosition="0">
        <references count="4">
          <reference field="2" count="1" selected="0">
            <x v="0"/>
          </reference>
          <reference field="3" count="1" selected="0">
            <x v="2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76">
      <pivotArea dataOnly="0" labelOnly="1" fieldPosition="0">
        <references count="4">
          <reference field="2" count="1" selected="0">
            <x v="0"/>
          </reference>
          <reference field="3" count="1" selected="0">
            <x v="2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75">
      <pivotArea dataOnly="0" labelOnly="1" fieldPosition="0">
        <references count="4">
          <reference field="2" count="1" selected="0">
            <x v="0"/>
          </reference>
          <reference field="3" count="1" selected="0">
            <x v="2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74">
      <pivotArea dataOnly="0" labelOnly="1" fieldPosition="0">
        <references count="4">
          <reference field="2" count="1" selected="0">
            <x v="0"/>
          </reference>
          <reference field="3" count="1" selected="0">
            <x v="2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73">
      <pivotArea dataOnly="0" labelOnly="1" fieldPosition="0">
        <references count="4">
          <reference field="2" count="1" selected="0">
            <x v="0"/>
          </reference>
          <reference field="3" count="1" selected="0">
            <x v="2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72">
      <pivotArea dataOnly="0" labelOnly="1" fieldPosition="0">
        <references count="4">
          <reference field="2" count="1" selected="0">
            <x v="0"/>
          </reference>
          <reference field="3" count="1" selected="0">
            <x v="2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71">
      <pivotArea dataOnly="0" labelOnly="1" fieldPosition="0">
        <references count="4">
          <reference field="2" count="1" selected="0">
            <x v="0"/>
          </reference>
          <reference field="3" count="1" selected="0">
            <x v="2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70">
      <pivotArea dataOnly="0" labelOnly="1" fieldPosition="0">
        <references count="4">
          <reference field="2" count="1" selected="0">
            <x v="0"/>
          </reference>
          <reference field="3" count="1" selected="0">
            <x v="2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69">
      <pivotArea dataOnly="0" labelOnly="1" fieldPosition="0">
        <references count="4">
          <reference field="2" count="1" selected="0">
            <x v="0"/>
          </reference>
          <reference field="3" count="1" selected="0">
            <x v="2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68">
      <pivotArea dataOnly="0" labelOnly="1" fieldPosition="0">
        <references count="4">
          <reference field="2" count="1" selected="0">
            <x v="0"/>
          </reference>
          <reference field="3" count="1" selected="0">
            <x v="2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67">
      <pivotArea dataOnly="0" labelOnly="1" fieldPosition="0">
        <references count="4">
          <reference field="2" count="1" selected="0">
            <x v="0"/>
          </reference>
          <reference field="3" count="1" selected="0">
            <x v="3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66">
      <pivotArea dataOnly="0" labelOnly="1" fieldPosition="0">
        <references count="4">
          <reference field="2" count="1" selected="0">
            <x v="0"/>
          </reference>
          <reference field="3" count="1" selected="0">
            <x v="31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65">
      <pivotArea dataOnly="0" labelOnly="1" fieldPosition="0">
        <references count="4">
          <reference field="2" count="1" selected="0">
            <x v="0"/>
          </reference>
          <reference field="3" count="1" selected="0">
            <x v="3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64">
      <pivotArea dataOnly="0" labelOnly="1" fieldPosition="0">
        <references count="4">
          <reference field="2" count="1" selected="0">
            <x v="0"/>
          </reference>
          <reference field="3" count="1" selected="0">
            <x v="33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63">
      <pivotArea dataOnly="0" labelOnly="1" fieldPosition="0">
        <references count="4">
          <reference field="2" count="1" selected="0">
            <x v="0"/>
          </reference>
          <reference field="3" count="1" selected="0">
            <x v="34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62">
      <pivotArea dataOnly="0" labelOnly="1" fieldPosition="0">
        <references count="4">
          <reference field="2" count="1" selected="0">
            <x v="0"/>
          </reference>
          <reference field="3" count="1" selected="0">
            <x v="35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61">
      <pivotArea dataOnly="0" labelOnly="1" fieldPosition="0">
        <references count="4">
          <reference field="2" count="1" selected="0">
            <x v="0"/>
          </reference>
          <reference field="3" count="1" selected="0">
            <x v="36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60">
      <pivotArea dataOnly="0" labelOnly="1" fieldPosition="0">
        <references count="4">
          <reference field="2" count="1" selected="0">
            <x v="0"/>
          </reference>
          <reference field="3" count="1" selected="0">
            <x v="37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59">
      <pivotArea dataOnly="0" labelOnly="1" fieldPosition="0">
        <references count="4">
          <reference field="2" count="1" selected="0">
            <x v="0"/>
          </reference>
          <reference field="3" count="1" selected="0">
            <x v="38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58">
      <pivotArea dataOnly="0" labelOnly="1" fieldPosition="0">
        <references count="4">
          <reference field="2" count="1" selected="0">
            <x v="0"/>
          </reference>
          <reference field="3" count="1" selected="0">
            <x v="39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57">
      <pivotArea dataOnly="0" labelOnly="1" fieldPosition="0">
        <references count="4">
          <reference field="2" count="1" selected="0">
            <x v="0"/>
          </reference>
          <reference field="3" count="1" selected="0">
            <x v="4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556">
      <pivotArea dataOnly="0" labelOnly="1" fieldPosition="0">
        <references count="4">
          <reference field="2" count="1" selected="0">
            <x v="1"/>
          </reference>
          <reference field="3" count="1" selected="0">
            <x v="46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555">
      <pivotArea dataOnly="0" labelOnly="1" fieldPosition="0">
        <references count="4">
          <reference field="2" count="1" selected="0">
            <x v="1"/>
          </reference>
          <reference field="3" count="1" selected="0">
            <x v="47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554">
      <pivotArea dataOnly="0" labelOnly="1" fieldPosition="0">
        <references count="4">
          <reference field="2" count="1" selected="0">
            <x v="1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6"/>
          </reference>
        </references>
      </pivotArea>
    </format>
    <format dxfId="553">
      <pivotArea dataOnly="0" labelOnly="1" fieldPosition="0">
        <references count="4">
          <reference field="2" count="1" selected="0">
            <x v="2"/>
          </reference>
          <reference field="3" count="1" selected="0">
            <x v="49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552">
      <pivotArea dataOnly="0" labelOnly="1" fieldPosition="0">
        <references count="4">
          <reference field="2" count="1" selected="0">
            <x v="3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551">
      <pivotArea dataOnly="0" labelOnly="1" fieldPosition="0">
        <references count="4">
          <reference field="2" count="1" selected="0">
            <x v="4"/>
          </reference>
          <reference field="3" count="1" selected="0">
            <x v="41"/>
          </reference>
          <reference field="4" count="1" selected="0">
            <x v="0"/>
          </reference>
          <reference field="5" count="1">
            <x v="4"/>
          </reference>
        </references>
      </pivotArea>
    </format>
    <format dxfId="550">
      <pivotArea dataOnly="0" labelOnly="1" fieldPosition="0">
        <references count="4">
          <reference field="2" count="1" selected="0">
            <x v="4"/>
          </reference>
          <reference field="3" count="1" selected="0">
            <x v="4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549">
      <pivotArea dataOnly="0" labelOnly="1" fieldPosition="0">
        <references count="4">
          <reference field="2" count="1" selected="0">
            <x v="5"/>
          </reference>
          <reference field="3" count="1" selected="0">
            <x v="45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548">
      <pivotArea dataOnly="0" labelOnly="1" fieldPosition="0">
        <references count="4">
          <reference field="2" count="1" selected="0">
            <x v="6"/>
          </reference>
          <reference field="3" count="1" selected="0">
            <x v="48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547">
      <pivotArea dataOnly="0" labelOnly="1" outline="0" axis="axisValues" fieldPosition="0"/>
    </format>
    <format dxfId="546">
      <pivotArea field="2" type="button" dataOnly="0" labelOnly="1" outline="0" axis="axisRow" fieldPosition="0"/>
    </format>
    <format dxfId="545">
      <pivotArea dataOnly="0" labelOnly="1" outline="0" axis="axisValues" fieldPosition="0"/>
    </format>
    <format dxfId="544">
      <pivotArea dataOnly="0" grandRow="1" axis="axisRow" fieldPosition="0"/>
    </format>
    <format dxfId="543">
      <pivotArea dataOnly="0" grandRow="1" axis="axisRow" fieldPosition="0"/>
    </format>
    <format dxfId="542">
      <pivotArea collapsedLevelsAreSubtotals="1" fieldPosition="0">
        <references count="1">
          <reference field="2" count="1">
            <x v="0"/>
          </reference>
        </references>
      </pivotArea>
    </format>
    <format dxfId="541">
      <pivotArea collapsedLevelsAreSubtotals="1" fieldPosition="0">
        <references count="1">
          <reference field="2" count="1">
            <x v="1"/>
          </reference>
        </references>
      </pivotArea>
    </format>
    <format dxfId="540">
      <pivotArea collapsedLevelsAreSubtotals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539">
      <pivotArea collapsedLevelsAreSubtotals="1" fieldPosition="0">
        <references count="1">
          <reference field="2" count="1">
            <x v="6"/>
          </reference>
        </references>
      </pivotArea>
    </format>
    <format dxfId="538">
      <pivotArea collapsedLevelsAreSubtotals="1" fieldPosition="0">
        <references count="2">
          <reference field="2" count="1" selected="0">
            <x v="6"/>
          </reference>
          <reference field="4" count="1">
            <x v="3"/>
          </reference>
        </references>
      </pivotArea>
    </format>
    <format dxfId="537">
      <pivotArea collapsedLevelsAreSubtotals="1" fieldPosition="0">
        <references count="1">
          <reference field="2" count="1">
            <x v="5"/>
          </reference>
        </references>
      </pivotArea>
    </format>
    <format dxfId="536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535">
      <pivotArea collapsedLevelsAreSubtotals="1" fieldPosition="0">
        <references count="1">
          <reference field="2" count="1">
            <x v="4"/>
          </reference>
        </references>
      </pivotArea>
    </format>
    <format dxfId="534">
      <pivotArea collapsedLevelsAreSubtotals="1" fieldPosition="0">
        <references count="2">
          <reference field="2" count="1" selected="0">
            <x v="4"/>
          </reference>
          <reference field="4" count="1">
            <x v="0"/>
          </reference>
        </references>
      </pivotArea>
    </format>
    <format dxfId="533">
      <pivotArea collapsedLevelsAreSubtotals="1" fieldPosition="0">
        <references count="1">
          <reference field="2" count="1">
            <x v="3"/>
          </reference>
        </references>
      </pivotArea>
    </format>
    <format dxfId="532">
      <pivotArea collapsedLevelsAreSubtotals="1" fieldPosition="0">
        <references count="2">
          <reference field="2" count="1" selected="0">
            <x v="3"/>
          </reference>
          <reference field="4" count="1">
            <x v="1"/>
          </reference>
        </references>
      </pivotArea>
    </format>
    <format dxfId="531">
      <pivotArea collapsedLevelsAreSubtotals="1" fieldPosition="0">
        <references count="1">
          <reference field="2" count="1">
            <x v="2"/>
          </reference>
        </references>
      </pivotArea>
    </format>
    <format dxfId="530">
      <pivotArea collapsedLevelsAreSubtotals="1" fieldPosition="0">
        <references count="2">
          <reference field="2" count="1" selected="0">
            <x v="2"/>
          </reference>
          <reference field="4" count="1">
            <x v="4"/>
          </reference>
        </references>
      </pivotArea>
    </format>
    <format dxfId="529">
      <pivotArea dataOnly="0" fieldPosition="0">
        <references count="1">
          <reference field="5" count="1">
            <x v="6"/>
          </reference>
        </references>
      </pivotArea>
    </format>
    <format dxfId="528">
      <pivotArea collapsedLevelsAreSubtotals="1" fieldPosition="0">
        <references count="3">
          <reference field="2" count="1" selected="0">
            <x v="3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527">
      <pivotArea dataOnly="0" labelOnly="1" fieldPosition="0">
        <references count="3">
          <reference field="2" count="1" selected="0">
            <x v="3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526">
      <pivotArea collapsedLevelsAreSubtotals="1" fieldPosition="0">
        <references count="3">
          <reference field="2" count="1" selected="0">
            <x v="4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525">
      <pivotArea dataOnly="0" labelOnly="1" fieldPosition="0">
        <references count="3">
          <reference field="2" count="1" selected="0">
            <x v="4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524">
      <pivotArea collapsedLevelsAreSubtotals="1" fieldPosition="0">
        <references count="3">
          <reference field="2" count="1" selected="0">
            <x v="4"/>
          </reference>
          <reference field="4" count="1" selected="0">
            <x v="0"/>
          </reference>
          <reference field="5" count="1">
            <x v="4"/>
          </reference>
        </references>
      </pivotArea>
    </format>
    <format dxfId="523">
      <pivotArea dataOnly="0" fieldPosition="0">
        <references count="1">
          <reference field="5" count="1">
            <x v="5"/>
          </reference>
        </references>
      </pivotArea>
    </format>
    <format dxfId="522">
      <pivotArea dataOnly="0" fieldPosition="0">
        <references count="1">
          <reference field="5" count="1">
            <x v="3"/>
          </reference>
        </references>
      </pivotArea>
    </format>
    <format dxfId="521">
      <pivotArea dataOnly="0" fieldPosition="0">
        <references count="1">
          <reference field="5" count="1">
            <x v="0"/>
          </reference>
        </references>
      </pivotArea>
    </format>
    <format dxfId="520">
      <pivotArea dataOnly="0" fieldPosition="0">
        <references count="1">
          <reference field="5" count="1">
            <x v="2"/>
          </reference>
        </references>
      </pivotArea>
    </format>
    <format dxfId="519">
      <pivotArea dataOnly="0" fieldPosition="0">
        <references count="1">
          <reference field="5" count="1">
            <x v="4"/>
          </reference>
        </references>
      </pivotArea>
    </format>
    <format dxfId="518">
      <pivotArea dataOnly="0" fieldPosition="0">
        <references count="1">
          <reference field="5" count="1">
            <x v="1"/>
          </reference>
        </references>
      </pivotArea>
    </format>
    <format dxfId="517">
      <pivotArea dataOnly="0" labelOnly="1" fieldPosition="0">
        <references count="1">
          <reference field="5" count="0"/>
        </references>
      </pivotArea>
    </format>
    <format dxfId="516">
      <pivotArea dataOnly="0" labelOnly="1" fieldPosition="0">
        <references count="4">
          <reference field="2" count="1" selected="0">
            <x v="4"/>
          </reference>
          <reference field="3" count="1">
            <x v="42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3E6BC0-8646-4343-A69C-8512342E772E}" name="3 pakiet stanowisk" cacheId="2" applyNumberFormats="0" applyBorderFormats="0" applyFontFormats="0" applyPatternFormats="0" applyAlignmentFormats="0" applyWidthHeightFormats="1" dataCaption="Wartości" updatedVersion="6" minRefreshableVersion="3" itemPrintTitles="1" createdVersion="6" indent="0" outline="1" outlineData="1" multipleFieldFilters="0">
  <location ref="A9:B143" firstHeaderRow="1" firstDataRow="1" firstDataCol="1"/>
  <pivotFields count="8"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showAll="0">
      <items count="87">
        <item x="9"/>
        <item x="27"/>
        <item x="29"/>
        <item x="42"/>
        <item x="32"/>
        <item x="18"/>
        <item x="3"/>
        <item x="0"/>
        <item x="2"/>
        <item x="1"/>
        <item x="10"/>
        <item x="14"/>
        <item x="39"/>
        <item x="61"/>
        <item x="60"/>
        <item x="8"/>
        <item x="55"/>
        <item x="16"/>
        <item x="6"/>
        <item x="5"/>
        <item x="68"/>
        <item x="31"/>
        <item x="26"/>
        <item x="4"/>
        <item x="51"/>
        <item x="50"/>
        <item x="74"/>
        <item x="57"/>
        <item x="56"/>
        <item x="17"/>
        <item x="30"/>
        <item x="72"/>
        <item x="34"/>
        <item x="48"/>
        <item x="12"/>
        <item x="69"/>
        <item x="19"/>
        <item x="20"/>
        <item x="49"/>
        <item x="52"/>
        <item x="21"/>
        <item x="22"/>
        <item x="58"/>
        <item x="11"/>
        <item x="70"/>
        <item x="33"/>
        <item x="71"/>
        <item x="53"/>
        <item x="54"/>
        <item x="15"/>
        <item x="28"/>
        <item x="25"/>
        <item x="67"/>
        <item x="7"/>
        <item x="23"/>
        <item x="24"/>
        <item x="59"/>
        <item x="13"/>
        <item x="73"/>
        <item x="81"/>
        <item x="85"/>
        <item x="82"/>
        <item x="76"/>
        <item x="45"/>
        <item x="62"/>
        <item x="40"/>
        <item x="43"/>
        <item x="36"/>
        <item x="37"/>
        <item x="44"/>
        <item x="79"/>
        <item x="46"/>
        <item x="78"/>
        <item x="38"/>
        <item x="35"/>
        <item x="84"/>
        <item x="64"/>
        <item x="47"/>
        <item x="83"/>
        <item x="80"/>
        <item x="77"/>
        <item x="41"/>
        <item x="63"/>
        <item x="65"/>
        <item x="66"/>
        <item x="75"/>
        <item t="default"/>
      </items>
    </pivotField>
    <pivotField axis="axisRow" showAll="0">
      <items count="7">
        <item x="1"/>
        <item x="2"/>
        <item x="0"/>
        <item x="3"/>
        <item x="4"/>
        <item h="1" x="5"/>
        <item t="default"/>
      </items>
    </pivotField>
    <pivotField axis="axisRow" showAll="0">
      <items count="9">
        <item x="5"/>
        <item x="6"/>
        <item x="4"/>
        <item x="1"/>
        <item x="3"/>
        <item x="2"/>
        <item x="0"/>
        <item x="7"/>
        <item t="default"/>
      </items>
    </pivotField>
    <pivotField dataField="1" showAll="0">
      <items count="7">
        <item x="0"/>
        <item x="1"/>
        <item x="2"/>
        <item x="3"/>
        <item x="4"/>
        <item x="5"/>
        <item t="default"/>
      </items>
    </pivotField>
    <pivotField showAll="0"/>
  </pivotFields>
  <rowFields count="4">
    <field x="2"/>
    <field x="4"/>
    <field x="5"/>
    <field x="3"/>
  </rowFields>
  <rowItems count="134">
    <i>
      <x/>
    </i>
    <i r="1">
      <x v="2"/>
    </i>
    <i r="2">
      <x v="6"/>
    </i>
    <i r="3">
      <x v="6"/>
    </i>
    <i r="3">
      <x v="7"/>
    </i>
    <i r="3">
      <x v="8"/>
    </i>
    <i r="3">
      <x v="9"/>
    </i>
    <i r="3">
      <x v="15"/>
    </i>
    <i r="3">
      <x v="18"/>
    </i>
    <i r="3">
      <x v="19"/>
    </i>
    <i r="3">
      <x v="23"/>
    </i>
    <i r="3">
      <x v="53"/>
    </i>
    <i>
      <x v="1"/>
    </i>
    <i r="1">
      <x v="2"/>
    </i>
    <i r="2">
      <x v="6"/>
    </i>
    <i r="3">
      <x/>
    </i>
    <i r="3">
      <x v="10"/>
    </i>
    <i r="3">
      <x v="11"/>
    </i>
    <i r="3">
      <x v="34"/>
    </i>
    <i r="3">
      <x v="43"/>
    </i>
    <i r="3">
      <x v="57"/>
    </i>
    <i>
      <x v="2"/>
    </i>
    <i r="1">
      <x v="2"/>
    </i>
    <i r="2">
      <x v="6"/>
    </i>
    <i r="3">
      <x v="17"/>
    </i>
    <i r="3">
      <x v="29"/>
    </i>
    <i r="3">
      <x v="49"/>
    </i>
    <i>
      <x v="3"/>
    </i>
    <i r="1">
      <x v="2"/>
    </i>
    <i r="2">
      <x v="6"/>
    </i>
    <i r="3">
      <x v="1"/>
    </i>
    <i r="3">
      <x v="5"/>
    </i>
    <i r="3">
      <x v="22"/>
    </i>
    <i r="3">
      <x v="36"/>
    </i>
    <i r="3">
      <x v="37"/>
    </i>
    <i r="3">
      <x v="40"/>
    </i>
    <i r="3">
      <x v="41"/>
    </i>
    <i r="3">
      <x v="50"/>
    </i>
    <i r="3">
      <x v="51"/>
    </i>
    <i r="3">
      <x v="54"/>
    </i>
    <i r="3">
      <x v="55"/>
    </i>
    <i>
      <x v="4"/>
    </i>
    <i r="1">
      <x v="2"/>
    </i>
    <i r="2">
      <x v="6"/>
    </i>
    <i r="3">
      <x v="2"/>
    </i>
    <i r="3">
      <x v="4"/>
    </i>
    <i r="3">
      <x v="21"/>
    </i>
    <i r="3">
      <x v="30"/>
    </i>
    <i r="3">
      <x v="32"/>
    </i>
    <i r="3">
      <x v="45"/>
    </i>
    <i>
      <x v="5"/>
    </i>
    <i r="1">
      <x v="2"/>
    </i>
    <i r="2">
      <x v="6"/>
    </i>
    <i r="3">
      <x v="3"/>
    </i>
    <i r="3">
      <x v="12"/>
    </i>
    <i r="3">
      <x v="33"/>
    </i>
    <i r="3">
      <x v="63"/>
    </i>
    <i r="3">
      <x v="65"/>
    </i>
    <i r="3">
      <x v="66"/>
    </i>
    <i r="3">
      <x v="67"/>
    </i>
    <i r="3">
      <x v="68"/>
    </i>
    <i r="3">
      <x v="69"/>
    </i>
    <i r="3">
      <x v="71"/>
    </i>
    <i r="3">
      <x v="73"/>
    </i>
    <i r="3">
      <x v="74"/>
    </i>
    <i r="3">
      <x v="77"/>
    </i>
    <i r="3">
      <x v="81"/>
    </i>
    <i>
      <x v="6"/>
    </i>
    <i r="1">
      <x v="2"/>
    </i>
    <i r="2">
      <x v="6"/>
    </i>
    <i r="3">
      <x v="13"/>
    </i>
    <i r="3">
      <x v="14"/>
    </i>
    <i r="3">
      <x v="16"/>
    </i>
    <i r="3">
      <x v="24"/>
    </i>
    <i r="3">
      <x v="25"/>
    </i>
    <i r="3">
      <x v="27"/>
    </i>
    <i r="3">
      <x v="28"/>
    </i>
    <i r="3">
      <x v="38"/>
    </i>
    <i r="3">
      <x v="39"/>
    </i>
    <i r="3">
      <x v="42"/>
    </i>
    <i r="3">
      <x v="47"/>
    </i>
    <i r="3">
      <x v="48"/>
    </i>
    <i r="3">
      <x v="56"/>
    </i>
    <i>
      <x v="7"/>
    </i>
    <i r="1">
      <x v="2"/>
    </i>
    <i r="2">
      <x v="6"/>
    </i>
    <i r="3">
      <x v="64"/>
    </i>
    <i r="3">
      <x v="76"/>
    </i>
    <i r="3">
      <x v="82"/>
    </i>
    <i r="3">
      <x v="83"/>
    </i>
    <i r="3">
      <x v="84"/>
    </i>
    <i>
      <x v="8"/>
    </i>
    <i r="1">
      <x v="2"/>
    </i>
    <i r="2">
      <x v="6"/>
    </i>
    <i r="3">
      <x v="20"/>
    </i>
    <i r="3">
      <x v="31"/>
    </i>
    <i r="3">
      <x v="35"/>
    </i>
    <i r="3">
      <x v="44"/>
    </i>
    <i r="3">
      <x v="46"/>
    </i>
    <i r="3">
      <x v="52"/>
    </i>
    <i r="3">
      <x v="58"/>
    </i>
    <i>
      <x v="9"/>
    </i>
    <i r="1">
      <x/>
    </i>
    <i r="2">
      <x v="3"/>
    </i>
    <i r="3">
      <x v="26"/>
    </i>
    <i>
      <x v="10"/>
    </i>
    <i r="1">
      <x v="2"/>
    </i>
    <i r="2">
      <x v="5"/>
    </i>
    <i r="3">
      <x v="85"/>
    </i>
    <i>
      <x v="11"/>
    </i>
    <i r="1">
      <x v="2"/>
    </i>
    <i r="2">
      <x v="4"/>
    </i>
    <i r="3">
      <x v="62"/>
    </i>
    <i r="3">
      <x v="70"/>
    </i>
    <i r="3">
      <x v="72"/>
    </i>
    <i r="3">
      <x v="80"/>
    </i>
    <i>
      <x v="12"/>
    </i>
    <i r="1">
      <x v="1"/>
    </i>
    <i r="2">
      <x v="2"/>
    </i>
    <i r="3">
      <x v="79"/>
    </i>
    <i>
      <x v="13"/>
    </i>
    <i r="1">
      <x v="3"/>
    </i>
    <i r="2">
      <x/>
    </i>
    <i r="3">
      <x v="59"/>
    </i>
    <i>
      <x v="14"/>
    </i>
    <i r="1">
      <x v="1"/>
    </i>
    <i r="2">
      <x v="2"/>
    </i>
    <i r="3">
      <x v="61"/>
    </i>
    <i>
      <x v="15"/>
    </i>
    <i r="1">
      <x v="4"/>
    </i>
    <i r="2">
      <x v="1"/>
    </i>
    <i r="3">
      <x v="75"/>
    </i>
    <i r="3">
      <x v="78"/>
    </i>
    <i t="grand">
      <x/>
    </i>
  </rowItems>
  <colItems count="1">
    <i/>
  </colItems>
  <dataFields count="1">
    <dataField name="Suma z Liczba miejsc stażowych w JO" fld="6" baseField="0" baseItem="0"/>
  </dataFields>
  <formats count="240">
    <format dxfId="515">
      <pivotArea type="all" dataOnly="0" outline="0" fieldPosition="0"/>
    </format>
    <format dxfId="514">
      <pivotArea outline="0" collapsedLevelsAreSubtotals="1" fieldPosition="0"/>
    </format>
    <format dxfId="513">
      <pivotArea field="2" type="button" dataOnly="0" labelOnly="1" outline="0" axis="axisRow" fieldPosition="0"/>
    </format>
    <format dxfId="512">
      <pivotArea dataOnly="0" labelOnly="1" fieldPosition="0">
        <references count="1">
          <reference field="2" count="0"/>
        </references>
      </pivotArea>
    </format>
    <format dxfId="511">
      <pivotArea dataOnly="0" labelOnly="1" grandRow="1" outline="0" fieldPosition="0"/>
    </format>
    <format dxfId="510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509">
      <pivotArea dataOnly="0" labelOnly="1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508">
      <pivotArea dataOnly="0" labelOnly="1" fieldPosition="0">
        <references count="2">
          <reference field="2" count="1" selected="0">
            <x v="3"/>
          </reference>
          <reference field="4" count="1">
            <x v="2"/>
          </reference>
        </references>
      </pivotArea>
    </format>
    <format dxfId="507">
      <pivotArea dataOnly="0" labelOnly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506">
      <pivotArea dataOnly="0" labelOnly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505">
      <pivotArea dataOnly="0" labelOnly="1" fieldPosition="0">
        <references count="2">
          <reference field="2" count="1" selected="0">
            <x v="6"/>
          </reference>
          <reference field="4" count="1">
            <x v="2"/>
          </reference>
        </references>
      </pivotArea>
    </format>
    <format dxfId="504">
      <pivotArea dataOnly="0" labelOnly="1" fieldPosition="0">
        <references count="2">
          <reference field="2" count="1" selected="0">
            <x v="7"/>
          </reference>
          <reference field="4" count="1">
            <x v="2"/>
          </reference>
        </references>
      </pivotArea>
    </format>
    <format dxfId="503">
      <pivotArea dataOnly="0" labelOnly="1" fieldPosition="0">
        <references count="2">
          <reference field="2" count="1" selected="0">
            <x v="8"/>
          </reference>
          <reference field="4" count="1">
            <x v="2"/>
          </reference>
        </references>
      </pivotArea>
    </format>
    <format dxfId="502">
      <pivotArea dataOnly="0" labelOnly="1" fieldPosition="0">
        <references count="2">
          <reference field="2" count="1" selected="0">
            <x v="9"/>
          </reference>
          <reference field="4" count="1">
            <x v="0"/>
          </reference>
        </references>
      </pivotArea>
    </format>
    <format dxfId="501">
      <pivotArea dataOnly="0" labelOnly="1" fieldPosition="0">
        <references count="2">
          <reference field="2" count="1" selected="0">
            <x v="10"/>
          </reference>
          <reference field="4" count="1">
            <x v="2"/>
          </reference>
        </references>
      </pivotArea>
    </format>
    <format dxfId="500">
      <pivotArea dataOnly="0" labelOnly="1" fieldPosition="0">
        <references count="2">
          <reference field="2" count="1" selected="0">
            <x v="11"/>
          </reference>
          <reference field="4" count="1">
            <x v="2"/>
          </reference>
        </references>
      </pivotArea>
    </format>
    <format dxfId="499">
      <pivotArea dataOnly="0" labelOnly="1" fieldPosition="0">
        <references count="2">
          <reference field="2" count="1" selected="0">
            <x v="12"/>
          </reference>
          <reference field="4" count="1">
            <x v="1"/>
          </reference>
        </references>
      </pivotArea>
    </format>
    <format dxfId="498">
      <pivotArea dataOnly="0" labelOnly="1" fieldPosition="0">
        <references count="2">
          <reference field="2" count="1" selected="0">
            <x v="13"/>
          </reference>
          <reference field="4" count="1">
            <x v="3"/>
          </reference>
        </references>
      </pivotArea>
    </format>
    <format dxfId="497">
      <pivotArea dataOnly="0" labelOnly="1" fieldPosition="0">
        <references count="2">
          <reference field="2" count="1" selected="0">
            <x v="14"/>
          </reference>
          <reference field="4" count="1">
            <x v="1"/>
          </reference>
        </references>
      </pivotArea>
    </format>
    <format dxfId="496">
      <pivotArea dataOnly="0" labelOnly="1" fieldPosition="0">
        <references count="2">
          <reference field="2" count="1" selected="0">
            <x v="15"/>
          </reference>
          <reference field="4" count="1">
            <x v="4"/>
          </reference>
        </references>
      </pivotArea>
    </format>
    <format dxfId="495">
      <pivotArea dataOnly="0" labelOnly="1" fieldPosition="0">
        <references count="3">
          <reference field="2" count="1" selected="0">
            <x v="1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94">
      <pivotArea dataOnly="0" labelOnly="1" fieldPosition="0">
        <references count="3">
          <reference field="2" count="1" selected="0">
            <x v="2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93">
      <pivotArea dataOnly="0" labelOnly="1" fieldPosition="0">
        <references count="3">
          <reference field="2" count="1" selected="0">
            <x v="3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92">
      <pivotArea dataOnly="0" labelOnly="1" fieldPosition="0">
        <references count="3">
          <reference field="2" count="1" selected="0">
            <x v="4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91">
      <pivotArea dataOnly="0" labelOnly="1" fieldPosition="0">
        <references count="3">
          <reference field="2" count="1" selected="0">
            <x v="5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90">
      <pivotArea dataOnly="0" labelOnly="1" fieldPosition="0">
        <references count="3">
          <reference field="2" count="1" selected="0">
            <x v="6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89">
      <pivotArea dataOnly="0" labelOnly="1" fieldPosition="0">
        <references count="3">
          <reference field="2" count="1" selected="0">
            <x v="7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88">
      <pivotArea dataOnly="0" labelOnly="1" fieldPosition="0">
        <references count="3">
          <reference field="2" count="1" selected="0">
            <x v="8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87">
      <pivotArea dataOnly="0" labelOnly="1" fieldPosition="0">
        <references count="3">
          <reference field="2" count="1" selected="0">
            <x v="9"/>
          </reference>
          <reference field="4" count="1" selected="0">
            <x v="0"/>
          </reference>
          <reference field="5" count="1">
            <x v="3"/>
          </reference>
        </references>
      </pivotArea>
    </format>
    <format dxfId="486">
      <pivotArea dataOnly="0" labelOnly="1" fieldPosition="0">
        <references count="3">
          <reference field="2" count="1" selected="0">
            <x v="1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485">
      <pivotArea dataOnly="0" labelOnly="1" fieldPosition="0">
        <references count="3">
          <reference field="2" count="1" selected="0">
            <x v="11"/>
          </reference>
          <reference field="4" count="1" selected="0">
            <x v="2"/>
          </reference>
          <reference field="5" count="1">
            <x v="4"/>
          </reference>
        </references>
      </pivotArea>
    </format>
    <format dxfId="484">
      <pivotArea dataOnly="0" labelOnly="1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483">
      <pivotArea dataOnly="0" labelOnly="1" fieldPosition="0">
        <references count="3">
          <reference field="2" count="1" selected="0">
            <x v="13"/>
          </reference>
          <reference field="4" count="1" selected="0">
            <x v="3"/>
          </reference>
          <reference field="5" count="1">
            <x v="0"/>
          </reference>
        </references>
      </pivotArea>
    </format>
    <format dxfId="482">
      <pivotArea dataOnly="0" labelOnly="1" fieldPosition="0">
        <references count="3">
          <reference field="2" count="1" selected="0">
            <x v="14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481">
      <pivotArea dataOnly="0" labelOnly="1" fieldPosition="0">
        <references count="3">
          <reference field="2" count="1" selected="0">
            <x v="15"/>
          </reference>
          <reference field="4" count="1" selected="0">
            <x v="4"/>
          </reference>
          <reference field="5" count="1">
            <x v="1"/>
          </reference>
        </references>
      </pivotArea>
    </format>
    <format dxfId="480">
      <pivotArea dataOnly="0" labelOnly="1" fieldPosition="0">
        <references count="4">
          <reference field="2" count="1" selected="0">
            <x v="1"/>
          </reference>
          <reference field="3" count="6">
            <x v="0"/>
            <x v="10"/>
            <x v="11"/>
            <x v="34"/>
            <x v="43"/>
            <x v="57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79">
      <pivotArea dataOnly="0" labelOnly="1" fieldPosition="0">
        <references count="4">
          <reference field="2" count="1" selected="0">
            <x v="2"/>
          </reference>
          <reference field="3" count="3">
            <x v="17"/>
            <x v="29"/>
            <x v="49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78">
      <pivotArea dataOnly="0" labelOnly="1" fieldPosition="0">
        <references count="4">
          <reference field="2" count="1" selected="0">
            <x v="3"/>
          </reference>
          <reference field="3" count="11">
            <x v="1"/>
            <x v="5"/>
            <x v="22"/>
            <x v="36"/>
            <x v="37"/>
            <x v="40"/>
            <x v="41"/>
            <x v="50"/>
            <x v="51"/>
            <x v="54"/>
            <x v="55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77">
      <pivotArea dataOnly="0" labelOnly="1" fieldPosition="0">
        <references count="4">
          <reference field="2" count="1" selected="0">
            <x v="4"/>
          </reference>
          <reference field="3" count="6">
            <x v="2"/>
            <x v="4"/>
            <x v="21"/>
            <x v="30"/>
            <x v="32"/>
            <x v="45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76">
      <pivotArea dataOnly="0" labelOnly="1" fieldPosition="0">
        <references count="4">
          <reference field="2" count="1" selected="0">
            <x v="5"/>
          </reference>
          <reference field="3" count="14">
            <x v="3"/>
            <x v="12"/>
            <x v="33"/>
            <x v="63"/>
            <x v="65"/>
            <x v="66"/>
            <x v="67"/>
            <x v="68"/>
            <x v="69"/>
            <x v="71"/>
            <x v="73"/>
            <x v="74"/>
            <x v="77"/>
            <x v="81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75">
      <pivotArea dataOnly="0" labelOnly="1" fieldPosition="0">
        <references count="4">
          <reference field="2" count="1" selected="0">
            <x v="6"/>
          </reference>
          <reference field="3" count="13">
            <x v="13"/>
            <x v="14"/>
            <x v="16"/>
            <x v="24"/>
            <x v="25"/>
            <x v="27"/>
            <x v="28"/>
            <x v="38"/>
            <x v="39"/>
            <x v="42"/>
            <x v="47"/>
            <x v="48"/>
            <x v="56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74">
      <pivotArea dataOnly="0" labelOnly="1" fieldPosition="0">
        <references count="4">
          <reference field="2" count="1" selected="0">
            <x v="7"/>
          </reference>
          <reference field="3" count="5">
            <x v="64"/>
            <x v="76"/>
            <x v="82"/>
            <x v="83"/>
            <x v="84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73">
      <pivotArea dataOnly="0" labelOnly="1" fieldPosition="0">
        <references count="4">
          <reference field="2" count="1" selected="0">
            <x v="8"/>
          </reference>
          <reference field="3" count="7">
            <x v="20"/>
            <x v="31"/>
            <x v="35"/>
            <x v="44"/>
            <x v="46"/>
            <x v="52"/>
            <x v="58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72">
      <pivotArea dataOnly="0" labelOnly="1" fieldPosition="0">
        <references count="4">
          <reference field="2" count="1" selected="0">
            <x v="9"/>
          </reference>
          <reference field="3" count="1">
            <x v="26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471">
      <pivotArea dataOnly="0" labelOnly="1" fieldPosition="0">
        <references count="4">
          <reference field="2" count="1" selected="0">
            <x v="10"/>
          </reference>
          <reference field="3" count="1">
            <x v="85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470">
      <pivotArea dataOnly="0" labelOnly="1" fieldPosition="0">
        <references count="4">
          <reference field="2" count="1" selected="0">
            <x v="11"/>
          </reference>
          <reference field="3" count="4">
            <x v="62"/>
            <x v="70"/>
            <x v="72"/>
            <x v="80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469">
      <pivotArea dataOnly="0" labelOnly="1" fieldPosition="0">
        <references count="4">
          <reference field="2" count="1" selected="0">
            <x v="12"/>
          </reference>
          <reference field="3" count="1">
            <x v="79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468">
      <pivotArea dataOnly="0" labelOnly="1" fieldPosition="0">
        <references count="4">
          <reference field="2" count="1" selected="0">
            <x v="13"/>
          </reference>
          <reference field="3" count="1">
            <x v="59"/>
          </reference>
          <reference field="4" count="1" selected="0">
            <x v="3"/>
          </reference>
          <reference field="5" count="1" selected="0">
            <x v="0"/>
          </reference>
        </references>
      </pivotArea>
    </format>
    <format dxfId="467">
      <pivotArea dataOnly="0" labelOnly="1" fieldPosition="0">
        <references count="4">
          <reference field="2" count="1" selected="0">
            <x v="14"/>
          </reference>
          <reference field="3" count="1">
            <x v="61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466">
      <pivotArea dataOnly="0" labelOnly="1" fieldPosition="0">
        <references count="4">
          <reference field="2" count="1" selected="0">
            <x v="15"/>
          </reference>
          <reference field="3" count="2">
            <x v="75"/>
            <x v="78"/>
          </reference>
          <reference field="4" count="1" selected="0">
            <x v="4"/>
          </reference>
          <reference field="5" count="1" selected="0">
            <x v="1"/>
          </reference>
        </references>
      </pivotArea>
    </format>
    <format dxfId="465">
      <pivotArea dataOnly="0" labelOnly="1" outline="0" axis="axisValues" fieldPosition="0"/>
    </format>
    <format dxfId="464">
      <pivotArea type="all" dataOnly="0" outline="0" fieldPosition="0"/>
    </format>
    <format dxfId="463">
      <pivotArea outline="0" collapsedLevelsAreSubtotals="1" fieldPosition="0"/>
    </format>
    <format dxfId="462">
      <pivotArea field="2" type="button" dataOnly="0" labelOnly="1" outline="0" axis="axisRow" fieldPosition="0"/>
    </format>
    <format dxfId="461">
      <pivotArea dataOnly="0" labelOnly="1" fieldPosition="0">
        <references count="1">
          <reference field="2" count="0"/>
        </references>
      </pivotArea>
    </format>
    <format dxfId="460">
      <pivotArea dataOnly="0" labelOnly="1" grandRow="1" outline="0" fieldPosition="0"/>
    </format>
    <format dxfId="459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458">
      <pivotArea dataOnly="0" labelOnly="1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457">
      <pivotArea dataOnly="0" labelOnly="1" fieldPosition="0">
        <references count="2">
          <reference field="2" count="1" selected="0">
            <x v="3"/>
          </reference>
          <reference field="4" count="1">
            <x v="2"/>
          </reference>
        </references>
      </pivotArea>
    </format>
    <format dxfId="456">
      <pivotArea dataOnly="0" labelOnly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455">
      <pivotArea dataOnly="0" labelOnly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454">
      <pivotArea dataOnly="0" labelOnly="1" fieldPosition="0">
        <references count="2">
          <reference field="2" count="1" selected="0">
            <x v="6"/>
          </reference>
          <reference field="4" count="1">
            <x v="2"/>
          </reference>
        </references>
      </pivotArea>
    </format>
    <format dxfId="453">
      <pivotArea dataOnly="0" labelOnly="1" fieldPosition="0">
        <references count="2">
          <reference field="2" count="1" selected="0">
            <x v="7"/>
          </reference>
          <reference field="4" count="1">
            <x v="2"/>
          </reference>
        </references>
      </pivotArea>
    </format>
    <format dxfId="452">
      <pivotArea dataOnly="0" labelOnly="1" fieldPosition="0">
        <references count="2">
          <reference field="2" count="1" selected="0">
            <x v="8"/>
          </reference>
          <reference field="4" count="1">
            <x v="2"/>
          </reference>
        </references>
      </pivotArea>
    </format>
    <format dxfId="451">
      <pivotArea dataOnly="0" labelOnly="1" fieldPosition="0">
        <references count="2">
          <reference field="2" count="1" selected="0">
            <x v="9"/>
          </reference>
          <reference field="4" count="1">
            <x v="0"/>
          </reference>
        </references>
      </pivotArea>
    </format>
    <format dxfId="450">
      <pivotArea dataOnly="0" labelOnly="1" fieldPosition="0">
        <references count="2">
          <reference field="2" count="1" selected="0">
            <x v="10"/>
          </reference>
          <reference field="4" count="1">
            <x v="2"/>
          </reference>
        </references>
      </pivotArea>
    </format>
    <format dxfId="449">
      <pivotArea dataOnly="0" labelOnly="1" fieldPosition="0">
        <references count="2">
          <reference field="2" count="1" selected="0">
            <x v="11"/>
          </reference>
          <reference field="4" count="1">
            <x v="2"/>
          </reference>
        </references>
      </pivotArea>
    </format>
    <format dxfId="448">
      <pivotArea dataOnly="0" labelOnly="1" fieldPosition="0">
        <references count="2">
          <reference field="2" count="1" selected="0">
            <x v="12"/>
          </reference>
          <reference field="4" count="1">
            <x v="1"/>
          </reference>
        </references>
      </pivotArea>
    </format>
    <format dxfId="447">
      <pivotArea dataOnly="0" labelOnly="1" fieldPosition="0">
        <references count="2">
          <reference field="2" count="1" selected="0">
            <x v="13"/>
          </reference>
          <reference field="4" count="1">
            <x v="3"/>
          </reference>
        </references>
      </pivotArea>
    </format>
    <format dxfId="446">
      <pivotArea dataOnly="0" labelOnly="1" fieldPosition="0">
        <references count="2">
          <reference field="2" count="1" selected="0">
            <x v="14"/>
          </reference>
          <reference field="4" count="1">
            <x v="1"/>
          </reference>
        </references>
      </pivotArea>
    </format>
    <format dxfId="445">
      <pivotArea dataOnly="0" labelOnly="1" fieldPosition="0">
        <references count="2">
          <reference field="2" count="1" selected="0">
            <x v="15"/>
          </reference>
          <reference field="4" count="1">
            <x v="4"/>
          </reference>
        </references>
      </pivotArea>
    </format>
    <format dxfId="444">
      <pivotArea dataOnly="0" labelOnly="1" fieldPosition="0">
        <references count="3">
          <reference field="2" count="1" selected="0">
            <x v="1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43">
      <pivotArea dataOnly="0" labelOnly="1" fieldPosition="0">
        <references count="3">
          <reference field="2" count="1" selected="0">
            <x v="2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42">
      <pivotArea dataOnly="0" labelOnly="1" fieldPosition="0">
        <references count="3">
          <reference field="2" count="1" selected="0">
            <x v="3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41">
      <pivotArea dataOnly="0" labelOnly="1" fieldPosition="0">
        <references count="3">
          <reference field="2" count="1" selected="0">
            <x v="4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40">
      <pivotArea dataOnly="0" labelOnly="1" fieldPosition="0">
        <references count="3">
          <reference field="2" count="1" selected="0">
            <x v="5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39">
      <pivotArea dataOnly="0" labelOnly="1" fieldPosition="0">
        <references count="3">
          <reference field="2" count="1" selected="0">
            <x v="6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38">
      <pivotArea dataOnly="0" labelOnly="1" fieldPosition="0">
        <references count="3">
          <reference field="2" count="1" selected="0">
            <x v="7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37">
      <pivotArea dataOnly="0" labelOnly="1" fieldPosition="0">
        <references count="3">
          <reference field="2" count="1" selected="0">
            <x v="8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436">
      <pivotArea dataOnly="0" labelOnly="1" fieldPosition="0">
        <references count="3">
          <reference field="2" count="1" selected="0">
            <x v="9"/>
          </reference>
          <reference field="4" count="1" selected="0">
            <x v="0"/>
          </reference>
          <reference field="5" count="1">
            <x v="3"/>
          </reference>
        </references>
      </pivotArea>
    </format>
    <format dxfId="435">
      <pivotArea dataOnly="0" labelOnly="1" fieldPosition="0">
        <references count="3">
          <reference field="2" count="1" selected="0">
            <x v="1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434">
      <pivotArea dataOnly="0" labelOnly="1" fieldPosition="0">
        <references count="3">
          <reference field="2" count="1" selected="0">
            <x v="11"/>
          </reference>
          <reference field="4" count="1" selected="0">
            <x v="2"/>
          </reference>
          <reference field="5" count="1">
            <x v="4"/>
          </reference>
        </references>
      </pivotArea>
    </format>
    <format dxfId="433">
      <pivotArea dataOnly="0" labelOnly="1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432">
      <pivotArea dataOnly="0" labelOnly="1" fieldPosition="0">
        <references count="3">
          <reference field="2" count="1" selected="0">
            <x v="13"/>
          </reference>
          <reference field="4" count="1" selected="0">
            <x v="3"/>
          </reference>
          <reference field="5" count="1">
            <x v="0"/>
          </reference>
        </references>
      </pivotArea>
    </format>
    <format dxfId="431">
      <pivotArea dataOnly="0" labelOnly="1" fieldPosition="0">
        <references count="3">
          <reference field="2" count="1" selected="0">
            <x v="14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430">
      <pivotArea dataOnly="0" labelOnly="1" fieldPosition="0">
        <references count="3">
          <reference field="2" count="1" selected="0">
            <x v="15"/>
          </reference>
          <reference field="4" count="1" selected="0">
            <x v="4"/>
          </reference>
          <reference field="5" count="1">
            <x v="1"/>
          </reference>
        </references>
      </pivotArea>
    </format>
    <format dxfId="429">
      <pivotArea dataOnly="0" labelOnly="1" fieldPosition="0">
        <references count="4">
          <reference field="2" count="1" selected="0">
            <x v="1"/>
          </reference>
          <reference field="3" count="6">
            <x v="0"/>
            <x v="10"/>
            <x v="11"/>
            <x v="34"/>
            <x v="43"/>
            <x v="57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28">
      <pivotArea dataOnly="0" labelOnly="1" fieldPosition="0">
        <references count="4">
          <reference field="2" count="1" selected="0">
            <x v="2"/>
          </reference>
          <reference field="3" count="3">
            <x v="17"/>
            <x v="29"/>
            <x v="49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27">
      <pivotArea dataOnly="0" labelOnly="1" fieldPosition="0">
        <references count="4">
          <reference field="2" count="1" selected="0">
            <x v="3"/>
          </reference>
          <reference field="3" count="11">
            <x v="1"/>
            <x v="5"/>
            <x v="22"/>
            <x v="36"/>
            <x v="37"/>
            <x v="40"/>
            <x v="41"/>
            <x v="50"/>
            <x v="51"/>
            <x v="54"/>
            <x v="55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26">
      <pivotArea dataOnly="0" labelOnly="1" fieldPosition="0">
        <references count="4">
          <reference field="2" count="1" selected="0">
            <x v="4"/>
          </reference>
          <reference field="3" count="6">
            <x v="2"/>
            <x v="4"/>
            <x v="21"/>
            <x v="30"/>
            <x v="32"/>
            <x v="45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25">
      <pivotArea dataOnly="0" labelOnly="1" fieldPosition="0">
        <references count="4">
          <reference field="2" count="1" selected="0">
            <x v="5"/>
          </reference>
          <reference field="3" count="14">
            <x v="3"/>
            <x v="12"/>
            <x v="33"/>
            <x v="63"/>
            <x v="65"/>
            <x v="66"/>
            <x v="67"/>
            <x v="68"/>
            <x v="69"/>
            <x v="71"/>
            <x v="73"/>
            <x v="74"/>
            <x v="77"/>
            <x v="81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24">
      <pivotArea dataOnly="0" labelOnly="1" fieldPosition="0">
        <references count="4">
          <reference field="2" count="1" selected="0">
            <x v="6"/>
          </reference>
          <reference field="3" count="13">
            <x v="13"/>
            <x v="14"/>
            <x v="16"/>
            <x v="24"/>
            <x v="25"/>
            <x v="27"/>
            <x v="28"/>
            <x v="38"/>
            <x v="39"/>
            <x v="42"/>
            <x v="47"/>
            <x v="48"/>
            <x v="56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23">
      <pivotArea dataOnly="0" labelOnly="1" fieldPosition="0">
        <references count="4">
          <reference field="2" count="1" selected="0">
            <x v="7"/>
          </reference>
          <reference field="3" count="5">
            <x v="64"/>
            <x v="76"/>
            <x v="82"/>
            <x v="83"/>
            <x v="84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22">
      <pivotArea dataOnly="0" labelOnly="1" fieldPosition="0">
        <references count="4">
          <reference field="2" count="1" selected="0">
            <x v="8"/>
          </reference>
          <reference field="3" count="7">
            <x v="20"/>
            <x v="31"/>
            <x v="35"/>
            <x v="44"/>
            <x v="46"/>
            <x v="52"/>
            <x v="58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21">
      <pivotArea dataOnly="0" labelOnly="1" fieldPosition="0">
        <references count="4">
          <reference field="2" count="1" selected="0">
            <x v="9"/>
          </reference>
          <reference field="3" count="1">
            <x v="26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420">
      <pivotArea dataOnly="0" labelOnly="1" fieldPosition="0">
        <references count="4">
          <reference field="2" count="1" selected="0">
            <x v="10"/>
          </reference>
          <reference field="3" count="1">
            <x v="85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419">
      <pivotArea dataOnly="0" labelOnly="1" fieldPosition="0">
        <references count="4">
          <reference field="2" count="1" selected="0">
            <x v="11"/>
          </reference>
          <reference field="3" count="4">
            <x v="62"/>
            <x v="70"/>
            <x v="72"/>
            <x v="80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418">
      <pivotArea dataOnly="0" labelOnly="1" fieldPosition="0">
        <references count="4">
          <reference field="2" count="1" selected="0">
            <x v="12"/>
          </reference>
          <reference field="3" count="1">
            <x v="79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417">
      <pivotArea dataOnly="0" labelOnly="1" fieldPosition="0">
        <references count="4">
          <reference field="2" count="1" selected="0">
            <x v="13"/>
          </reference>
          <reference field="3" count="1">
            <x v="59"/>
          </reference>
          <reference field="4" count="1" selected="0">
            <x v="3"/>
          </reference>
          <reference field="5" count="1" selected="0">
            <x v="0"/>
          </reference>
        </references>
      </pivotArea>
    </format>
    <format dxfId="416">
      <pivotArea dataOnly="0" labelOnly="1" fieldPosition="0">
        <references count="4">
          <reference field="2" count="1" selected="0">
            <x v="14"/>
          </reference>
          <reference field="3" count="1">
            <x v="61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415">
      <pivotArea dataOnly="0" labelOnly="1" fieldPosition="0">
        <references count="4">
          <reference field="2" count="1" selected="0">
            <x v="15"/>
          </reference>
          <reference field="3" count="2">
            <x v="75"/>
            <x v="78"/>
          </reference>
          <reference field="4" count="1" selected="0">
            <x v="4"/>
          </reference>
          <reference field="5" count="1" selected="0">
            <x v="1"/>
          </reference>
        </references>
      </pivotArea>
    </format>
    <format dxfId="414">
      <pivotArea dataOnly="0" labelOnly="1" outline="0" axis="axisValues" fieldPosition="0"/>
    </format>
    <format dxfId="413">
      <pivotArea type="all" dataOnly="0" outline="0" fieldPosition="0"/>
    </format>
    <format dxfId="412">
      <pivotArea outline="0" collapsedLevelsAreSubtotals="1" fieldPosition="0"/>
    </format>
    <format dxfId="411">
      <pivotArea field="2" type="button" dataOnly="0" labelOnly="1" outline="0" axis="axisRow" fieldPosition="0"/>
    </format>
    <format dxfId="410">
      <pivotArea dataOnly="0" labelOnly="1" fieldPosition="0">
        <references count="1">
          <reference field="2" count="0"/>
        </references>
      </pivotArea>
    </format>
    <format dxfId="409">
      <pivotArea dataOnly="0" labelOnly="1" grandRow="1" outline="0" fieldPosition="0"/>
    </format>
    <format dxfId="408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407">
      <pivotArea dataOnly="0" labelOnly="1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406">
      <pivotArea dataOnly="0" labelOnly="1" fieldPosition="0">
        <references count="2">
          <reference field="2" count="1" selected="0">
            <x v="3"/>
          </reference>
          <reference field="4" count="1">
            <x v="2"/>
          </reference>
        </references>
      </pivotArea>
    </format>
    <format dxfId="405">
      <pivotArea dataOnly="0" labelOnly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404">
      <pivotArea dataOnly="0" labelOnly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403">
      <pivotArea dataOnly="0" labelOnly="1" fieldPosition="0">
        <references count="2">
          <reference field="2" count="1" selected="0">
            <x v="6"/>
          </reference>
          <reference field="4" count="1">
            <x v="2"/>
          </reference>
        </references>
      </pivotArea>
    </format>
    <format dxfId="402">
      <pivotArea dataOnly="0" labelOnly="1" fieldPosition="0">
        <references count="2">
          <reference field="2" count="1" selected="0">
            <x v="7"/>
          </reference>
          <reference field="4" count="1">
            <x v="2"/>
          </reference>
        </references>
      </pivotArea>
    </format>
    <format dxfId="401">
      <pivotArea dataOnly="0" labelOnly="1" fieldPosition="0">
        <references count="2">
          <reference field="2" count="1" selected="0">
            <x v="8"/>
          </reference>
          <reference field="4" count="1">
            <x v="2"/>
          </reference>
        </references>
      </pivotArea>
    </format>
    <format dxfId="400">
      <pivotArea dataOnly="0" labelOnly="1" fieldPosition="0">
        <references count="2">
          <reference field="2" count="1" selected="0">
            <x v="9"/>
          </reference>
          <reference field="4" count="1">
            <x v="0"/>
          </reference>
        </references>
      </pivotArea>
    </format>
    <format dxfId="399">
      <pivotArea dataOnly="0" labelOnly="1" fieldPosition="0">
        <references count="2">
          <reference field="2" count="1" selected="0">
            <x v="10"/>
          </reference>
          <reference field="4" count="1">
            <x v="2"/>
          </reference>
        </references>
      </pivotArea>
    </format>
    <format dxfId="398">
      <pivotArea dataOnly="0" labelOnly="1" fieldPosition="0">
        <references count="2">
          <reference field="2" count="1" selected="0">
            <x v="11"/>
          </reference>
          <reference field="4" count="1">
            <x v="2"/>
          </reference>
        </references>
      </pivotArea>
    </format>
    <format dxfId="397">
      <pivotArea dataOnly="0" labelOnly="1" fieldPosition="0">
        <references count="2">
          <reference field="2" count="1" selected="0">
            <x v="12"/>
          </reference>
          <reference field="4" count="1">
            <x v="1"/>
          </reference>
        </references>
      </pivotArea>
    </format>
    <format dxfId="396">
      <pivotArea dataOnly="0" labelOnly="1" fieldPosition="0">
        <references count="2">
          <reference field="2" count="1" selected="0">
            <x v="13"/>
          </reference>
          <reference field="4" count="1">
            <x v="3"/>
          </reference>
        </references>
      </pivotArea>
    </format>
    <format dxfId="395">
      <pivotArea dataOnly="0" labelOnly="1" fieldPosition="0">
        <references count="2">
          <reference field="2" count="1" selected="0">
            <x v="14"/>
          </reference>
          <reference field="4" count="1">
            <x v="1"/>
          </reference>
        </references>
      </pivotArea>
    </format>
    <format dxfId="394">
      <pivotArea dataOnly="0" labelOnly="1" fieldPosition="0">
        <references count="2">
          <reference field="2" count="1" selected="0">
            <x v="15"/>
          </reference>
          <reference field="4" count="1">
            <x v="4"/>
          </reference>
        </references>
      </pivotArea>
    </format>
    <format dxfId="393">
      <pivotArea dataOnly="0" labelOnly="1" fieldPosition="0">
        <references count="3">
          <reference field="2" count="1" selected="0">
            <x v="1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392">
      <pivotArea dataOnly="0" labelOnly="1" fieldPosition="0">
        <references count="3">
          <reference field="2" count="1" selected="0">
            <x v="2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391">
      <pivotArea dataOnly="0" labelOnly="1" fieldPosition="0">
        <references count="3">
          <reference field="2" count="1" selected="0">
            <x v="3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390">
      <pivotArea dataOnly="0" labelOnly="1" fieldPosition="0">
        <references count="3">
          <reference field="2" count="1" selected="0">
            <x v="4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389">
      <pivotArea dataOnly="0" labelOnly="1" fieldPosition="0">
        <references count="3">
          <reference field="2" count="1" selected="0">
            <x v="5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388">
      <pivotArea dataOnly="0" labelOnly="1" fieldPosition="0">
        <references count="3">
          <reference field="2" count="1" selected="0">
            <x v="6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387">
      <pivotArea dataOnly="0" labelOnly="1" fieldPosition="0">
        <references count="3">
          <reference field="2" count="1" selected="0">
            <x v="7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386">
      <pivotArea dataOnly="0" labelOnly="1" fieldPosition="0">
        <references count="3">
          <reference field="2" count="1" selected="0">
            <x v="8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385">
      <pivotArea dataOnly="0" labelOnly="1" fieldPosition="0">
        <references count="3">
          <reference field="2" count="1" selected="0">
            <x v="9"/>
          </reference>
          <reference field="4" count="1" selected="0">
            <x v="0"/>
          </reference>
          <reference field="5" count="1">
            <x v="3"/>
          </reference>
        </references>
      </pivotArea>
    </format>
    <format dxfId="384">
      <pivotArea dataOnly="0" labelOnly="1" fieldPosition="0">
        <references count="3">
          <reference field="2" count="1" selected="0">
            <x v="10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383">
      <pivotArea dataOnly="0" labelOnly="1" fieldPosition="0">
        <references count="3">
          <reference field="2" count="1" selected="0">
            <x v="11"/>
          </reference>
          <reference field="4" count="1" selected="0">
            <x v="2"/>
          </reference>
          <reference field="5" count="1">
            <x v="4"/>
          </reference>
        </references>
      </pivotArea>
    </format>
    <format dxfId="382">
      <pivotArea dataOnly="0" labelOnly="1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381">
      <pivotArea dataOnly="0" labelOnly="1" fieldPosition="0">
        <references count="3">
          <reference field="2" count="1" selected="0">
            <x v="13"/>
          </reference>
          <reference field="4" count="1" selected="0">
            <x v="3"/>
          </reference>
          <reference field="5" count="1">
            <x v="0"/>
          </reference>
        </references>
      </pivotArea>
    </format>
    <format dxfId="380">
      <pivotArea dataOnly="0" labelOnly="1" fieldPosition="0">
        <references count="3">
          <reference field="2" count="1" selected="0">
            <x v="14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379">
      <pivotArea dataOnly="0" labelOnly="1" fieldPosition="0">
        <references count="3">
          <reference field="2" count="1" selected="0">
            <x v="15"/>
          </reference>
          <reference field="4" count="1" selected="0">
            <x v="4"/>
          </reference>
          <reference field="5" count="1">
            <x v="1"/>
          </reference>
        </references>
      </pivotArea>
    </format>
    <format dxfId="378">
      <pivotArea dataOnly="0" labelOnly="1" fieldPosition="0">
        <references count="4">
          <reference field="2" count="1" selected="0">
            <x v="1"/>
          </reference>
          <reference field="3" count="6">
            <x v="0"/>
            <x v="10"/>
            <x v="11"/>
            <x v="34"/>
            <x v="43"/>
            <x v="57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377">
      <pivotArea dataOnly="0" labelOnly="1" fieldPosition="0">
        <references count="4">
          <reference field="2" count="1" selected="0">
            <x v="2"/>
          </reference>
          <reference field="3" count="3">
            <x v="17"/>
            <x v="29"/>
            <x v="49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376">
      <pivotArea dataOnly="0" labelOnly="1" fieldPosition="0">
        <references count="4">
          <reference field="2" count="1" selected="0">
            <x v="3"/>
          </reference>
          <reference field="3" count="11">
            <x v="1"/>
            <x v="5"/>
            <x v="22"/>
            <x v="36"/>
            <x v="37"/>
            <x v="40"/>
            <x v="41"/>
            <x v="50"/>
            <x v="51"/>
            <x v="54"/>
            <x v="55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375">
      <pivotArea dataOnly="0" labelOnly="1" fieldPosition="0">
        <references count="4">
          <reference field="2" count="1" selected="0">
            <x v="4"/>
          </reference>
          <reference field="3" count="6">
            <x v="2"/>
            <x v="4"/>
            <x v="21"/>
            <x v="30"/>
            <x v="32"/>
            <x v="45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374">
      <pivotArea dataOnly="0" labelOnly="1" fieldPosition="0">
        <references count="4">
          <reference field="2" count="1" selected="0">
            <x v="5"/>
          </reference>
          <reference field="3" count="14">
            <x v="3"/>
            <x v="12"/>
            <x v="33"/>
            <x v="63"/>
            <x v="65"/>
            <x v="66"/>
            <x v="67"/>
            <x v="68"/>
            <x v="69"/>
            <x v="71"/>
            <x v="73"/>
            <x v="74"/>
            <x v="77"/>
            <x v="81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373">
      <pivotArea dataOnly="0" labelOnly="1" fieldPosition="0">
        <references count="4">
          <reference field="2" count="1" selected="0">
            <x v="6"/>
          </reference>
          <reference field="3" count="13">
            <x v="13"/>
            <x v="14"/>
            <x v="16"/>
            <x v="24"/>
            <x v="25"/>
            <x v="27"/>
            <x v="28"/>
            <x v="38"/>
            <x v="39"/>
            <x v="42"/>
            <x v="47"/>
            <x v="48"/>
            <x v="56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372">
      <pivotArea dataOnly="0" labelOnly="1" fieldPosition="0">
        <references count="4">
          <reference field="2" count="1" selected="0">
            <x v="7"/>
          </reference>
          <reference field="3" count="5">
            <x v="64"/>
            <x v="76"/>
            <x v="82"/>
            <x v="83"/>
            <x v="84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371">
      <pivotArea dataOnly="0" labelOnly="1" fieldPosition="0">
        <references count="4">
          <reference field="2" count="1" selected="0">
            <x v="8"/>
          </reference>
          <reference field="3" count="7">
            <x v="20"/>
            <x v="31"/>
            <x v="35"/>
            <x v="44"/>
            <x v="46"/>
            <x v="52"/>
            <x v="58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370">
      <pivotArea dataOnly="0" labelOnly="1" fieldPosition="0">
        <references count="4">
          <reference field="2" count="1" selected="0">
            <x v="9"/>
          </reference>
          <reference field="3" count="1">
            <x v="26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369">
      <pivotArea dataOnly="0" labelOnly="1" fieldPosition="0">
        <references count="4">
          <reference field="2" count="1" selected="0">
            <x v="10"/>
          </reference>
          <reference field="3" count="1">
            <x v="85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368">
      <pivotArea dataOnly="0" labelOnly="1" fieldPosition="0">
        <references count="4">
          <reference field="2" count="1" selected="0">
            <x v="11"/>
          </reference>
          <reference field="3" count="4">
            <x v="62"/>
            <x v="70"/>
            <x v="72"/>
            <x v="80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367">
      <pivotArea dataOnly="0" labelOnly="1" fieldPosition="0">
        <references count="4">
          <reference field="2" count="1" selected="0">
            <x v="12"/>
          </reference>
          <reference field="3" count="1">
            <x v="79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366">
      <pivotArea dataOnly="0" labelOnly="1" fieldPosition="0">
        <references count="4">
          <reference field="2" count="1" selected="0">
            <x v="13"/>
          </reference>
          <reference field="3" count="1">
            <x v="59"/>
          </reference>
          <reference field="4" count="1" selected="0">
            <x v="3"/>
          </reference>
          <reference field="5" count="1" selected="0">
            <x v="0"/>
          </reference>
        </references>
      </pivotArea>
    </format>
    <format dxfId="365">
      <pivotArea dataOnly="0" labelOnly="1" fieldPosition="0">
        <references count="4">
          <reference field="2" count="1" selected="0">
            <x v="14"/>
          </reference>
          <reference field="3" count="1">
            <x v="61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364">
      <pivotArea dataOnly="0" labelOnly="1" fieldPosition="0">
        <references count="4">
          <reference field="2" count="1" selected="0">
            <x v="15"/>
          </reference>
          <reference field="3" count="2">
            <x v="75"/>
            <x v="78"/>
          </reference>
          <reference field="4" count="1" selected="0">
            <x v="4"/>
          </reference>
          <reference field="5" count="1" selected="0">
            <x v="1"/>
          </reference>
        </references>
      </pivotArea>
    </format>
    <format dxfId="363">
      <pivotArea dataOnly="0" labelOnly="1" outline="0" axis="axisValues" fieldPosition="0"/>
    </format>
    <format dxfId="362">
      <pivotArea outline="0" collapsedLevelsAreSubtotals="1" fieldPosition="0"/>
    </format>
    <format dxfId="361">
      <pivotArea dataOnly="0" labelOnly="1" outline="0" axis="axisValues" fieldPosition="0"/>
    </format>
    <format dxfId="360">
      <pivotArea dataOnly="0" labelOnly="1" outline="0" axis="axisValues" fieldPosition="0"/>
    </format>
    <format dxfId="359">
      <pivotArea field="2" type="button" dataOnly="0" labelOnly="1" outline="0" axis="axisRow" fieldPosition="0"/>
    </format>
    <format dxfId="358">
      <pivotArea dataOnly="0" labelOnly="1" outline="0" axis="axisValues" fieldPosition="0"/>
    </format>
    <format dxfId="357">
      <pivotArea field="2" type="button" dataOnly="0" labelOnly="1" outline="0" axis="axisRow" fieldPosition="0"/>
    </format>
    <format dxfId="356">
      <pivotArea dataOnly="0" labelOnly="1" outline="0" axis="axisValues" fieldPosition="0"/>
    </format>
    <format dxfId="355">
      <pivotArea field="2" type="button" dataOnly="0" labelOnly="1" outline="0" axis="axisRow" fieldPosition="0"/>
    </format>
    <format dxfId="354">
      <pivotArea dataOnly="0" labelOnly="1" outline="0" axis="axisValues" fieldPosition="0"/>
    </format>
    <format dxfId="353">
      <pivotArea dataOnly="0" fieldPosition="0">
        <references count="1">
          <reference field="2" count="1">
            <x v="0"/>
          </reference>
        </references>
      </pivotArea>
    </format>
    <format dxfId="352">
      <pivotArea dataOnly="0" fieldPosition="0">
        <references count="1">
          <reference field="2" count="1">
            <x v="0"/>
          </reference>
        </references>
      </pivotArea>
    </format>
    <format dxfId="351">
      <pivotArea collapsedLevelsAreSubtotals="1" fieldPosition="0">
        <references count="1">
          <reference field="2" count="1">
            <x v="0"/>
          </reference>
        </references>
      </pivotArea>
    </format>
    <format dxfId="350">
      <pivotArea collapsedLevelsAreSubtotals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349">
      <pivotArea dataOnly="0" fieldPosition="0">
        <references count="1">
          <reference field="2" count="1">
            <x v="1"/>
          </reference>
        </references>
      </pivotArea>
    </format>
    <format dxfId="348">
      <pivotArea dataOnly="0" fieldPosition="0">
        <references count="1">
          <reference field="2" count="1">
            <x v="1"/>
          </reference>
        </references>
      </pivotArea>
    </format>
    <format dxfId="347">
      <pivotArea dataOnly="0" fieldPosition="0">
        <references count="1">
          <reference field="2" count="1">
            <x v="2"/>
          </reference>
        </references>
      </pivotArea>
    </format>
    <format dxfId="346">
      <pivotArea dataOnly="0" fieldPosition="0">
        <references count="1">
          <reference field="2" count="1">
            <x v="2"/>
          </reference>
        </references>
      </pivotArea>
    </format>
    <format dxfId="345">
      <pivotArea dataOnly="0" fieldPosition="0">
        <references count="1">
          <reference field="2" count="1">
            <x v="3"/>
          </reference>
        </references>
      </pivotArea>
    </format>
    <format dxfId="344">
      <pivotArea dataOnly="0" fieldPosition="0">
        <references count="1">
          <reference field="2" count="1">
            <x v="3"/>
          </reference>
        </references>
      </pivotArea>
    </format>
    <format dxfId="343">
      <pivotArea dataOnly="0" fieldPosition="0">
        <references count="1">
          <reference field="2" count="1">
            <x v="4"/>
          </reference>
        </references>
      </pivotArea>
    </format>
    <format dxfId="342">
      <pivotArea dataOnly="0" fieldPosition="0">
        <references count="1">
          <reference field="2" count="1">
            <x v="4"/>
          </reference>
        </references>
      </pivotArea>
    </format>
    <format dxfId="341">
      <pivotArea dataOnly="0" fieldPosition="0">
        <references count="1">
          <reference field="2" count="1">
            <x v="5"/>
          </reference>
        </references>
      </pivotArea>
    </format>
    <format dxfId="340">
      <pivotArea dataOnly="0" fieldPosition="0">
        <references count="1">
          <reference field="2" count="1">
            <x v="5"/>
          </reference>
        </references>
      </pivotArea>
    </format>
    <format dxfId="339">
      <pivotArea dataOnly="0" fieldPosition="0">
        <references count="1">
          <reference field="2" count="1">
            <x v="6"/>
          </reference>
        </references>
      </pivotArea>
    </format>
    <format dxfId="338">
      <pivotArea dataOnly="0" fieldPosition="0">
        <references count="1">
          <reference field="2" count="1">
            <x v="6"/>
          </reference>
        </references>
      </pivotArea>
    </format>
    <format dxfId="337">
      <pivotArea dataOnly="0" fieldPosition="0">
        <references count="1">
          <reference field="2" count="1">
            <x v="7"/>
          </reference>
        </references>
      </pivotArea>
    </format>
    <format dxfId="336">
      <pivotArea dataOnly="0" fieldPosition="0">
        <references count="1">
          <reference field="2" count="1">
            <x v="7"/>
          </reference>
        </references>
      </pivotArea>
    </format>
    <format dxfId="335">
      <pivotArea dataOnly="0" fieldPosition="0">
        <references count="1">
          <reference field="2" count="1">
            <x v="8"/>
          </reference>
        </references>
      </pivotArea>
    </format>
    <format dxfId="334">
      <pivotArea dataOnly="0" fieldPosition="0">
        <references count="1">
          <reference field="2" count="1">
            <x v="8"/>
          </reference>
        </references>
      </pivotArea>
    </format>
    <format dxfId="333">
      <pivotArea dataOnly="0" fieldPosition="0">
        <references count="1">
          <reference field="2" count="1">
            <x v="9"/>
          </reference>
        </references>
      </pivotArea>
    </format>
    <format dxfId="332">
      <pivotArea dataOnly="0" fieldPosition="0">
        <references count="1">
          <reference field="2" count="1">
            <x v="9"/>
          </reference>
        </references>
      </pivotArea>
    </format>
    <format dxfId="331">
      <pivotArea dataOnly="0" fieldPosition="0">
        <references count="1">
          <reference field="2" count="1">
            <x v="10"/>
          </reference>
        </references>
      </pivotArea>
    </format>
    <format dxfId="330">
      <pivotArea dataOnly="0" fieldPosition="0">
        <references count="1">
          <reference field="2" count="1">
            <x v="10"/>
          </reference>
        </references>
      </pivotArea>
    </format>
    <format dxfId="329">
      <pivotArea dataOnly="0" fieldPosition="0">
        <references count="1">
          <reference field="2" count="1">
            <x v="11"/>
          </reference>
        </references>
      </pivotArea>
    </format>
    <format dxfId="328">
      <pivotArea dataOnly="0" fieldPosition="0">
        <references count="1">
          <reference field="2" count="1">
            <x v="11"/>
          </reference>
        </references>
      </pivotArea>
    </format>
    <format dxfId="327">
      <pivotArea dataOnly="0" fieldPosition="0">
        <references count="1">
          <reference field="2" count="1">
            <x v="12"/>
          </reference>
        </references>
      </pivotArea>
    </format>
    <format dxfId="326">
      <pivotArea dataOnly="0" fieldPosition="0">
        <references count="1">
          <reference field="2" count="1">
            <x v="12"/>
          </reference>
        </references>
      </pivotArea>
    </format>
    <format dxfId="325">
      <pivotArea dataOnly="0" fieldPosition="0">
        <references count="1">
          <reference field="2" count="1">
            <x v="13"/>
          </reference>
        </references>
      </pivotArea>
    </format>
    <format dxfId="324">
      <pivotArea dataOnly="0" fieldPosition="0">
        <references count="1">
          <reference field="2" count="1">
            <x v="13"/>
          </reference>
        </references>
      </pivotArea>
    </format>
    <format dxfId="323">
      <pivotArea dataOnly="0" fieldPosition="0">
        <references count="1">
          <reference field="2" count="1">
            <x v="14"/>
          </reference>
        </references>
      </pivotArea>
    </format>
    <format dxfId="322">
      <pivotArea dataOnly="0" fieldPosition="0">
        <references count="1">
          <reference field="2" count="1">
            <x v="14"/>
          </reference>
        </references>
      </pivotArea>
    </format>
    <format dxfId="321">
      <pivotArea dataOnly="0" fieldPosition="0">
        <references count="1">
          <reference field="2" count="1">
            <x v="15"/>
          </reference>
        </references>
      </pivotArea>
    </format>
    <format dxfId="320">
      <pivotArea dataOnly="0" fieldPosition="0">
        <references count="1">
          <reference field="2" count="1">
            <x v="15"/>
          </reference>
        </references>
      </pivotArea>
    </format>
    <format dxfId="319">
      <pivotArea grandRow="1" outline="0" collapsedLevelsAreSubtotals="1" fieldPosition="0"/>
    </format>
    <format dxfId="318">
      <pivotArea dataOnly="0" labelOnly="1" grandRow="1" outline="0" fieldPosition="0"/>
    </format>
    <format dxfId="317">
      <pivotArea grandRow="1" outline="0" collapsedLevelsAreSubtotals="1" fieldPosition="0"/>
    </format>
    <format dxfId="316">
      <pivotArea dataOnly="0" labelOnly="1" grandRow="1" outline="0" fieldPosition="0"/>
    </format>
    <format dxfId="315">
      <pivotArea grandRow="1" outline="0" collapsedLevelsAreSubtotals="1" fieldPosition="0"/>
    </format>
    <format dxfId="314">
      <pivotArea dataOnly="0" labelOnly="1" grandRow="1" outline="0" fieldPosition="0"/>
    </format>
    <format dxfId="313">
      <pivotArea dataOnly="0" fieldPosition="0">
        <references count="1">
          <reference field="4" count="1">
            <x v="1"/>
          </reference>
        </references>
      </pivotArea>
    </format>
    <format dxfId="312">
      <pivotArea collapsedLevelsAreSubtotals="1" fieldPosition="0">
        <references count="1">
          <reference field="2" count="1">
            <x v="1"/>
          </reference>
        </references>
      </pivotArea>
    </format>
    <format dxfId="311">
      <pivotArea collapsedLevelsAreSubtotals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310">
      <pivotArea collapsedLevelsAreSubtotals="1" fieldPosition="0">
        <references count="1">
          <reference field="2" count="1">
            <x v="2"/>
          </reference>
        </references>
      </pivotArea>
    </format>
    <format dxfId="309">
      <pivotArea collapsedLevelsAreSubtotals="1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308">
      <pivotArea collapsedLevelsAreSubtotals="1" fieldPosition="0">
        <references count="1">
          <reference field="2" count="1">
            <x v="3"/>
          </reference>
        </references>
      </pivotArea>
    </format>
    <format dxfId="307">
      <pivotArea collapsedLevelsAreSubtotals="1" fieldPosition="0">
        <references count="2">
          <reference field="2" count="1" selected="0">
            <x v="3"/>
          </reference>
          <reference field="4" count="1">
            <x v="2"/>
          </reference>
        </references>
      </pivotArea>
    </format>
    <format dxfId="306">
      <pivotArea collapsedLevelsAreSubtotals="1" fieldPosition="0">
        <references count="1">
          <reference field="2" count="1">
            <x v="4"/>
          </reference>
        </references>
      </pivotArea>
    </format>
    <format dxfId="305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304">
      <pivotArea collapsedLevelsAreSubtotals="1" fieldPosition="0">
        <references count="1">
          <reference field="2" count="1">
            <x v="5"/>
          </reference>
        </references>
      </pivotArea>
    </format>
    <format dxfId="303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302">
      <pivotArea collapsedLevelsAreSubtotals="1" fieldPosition="0">
        <references count="1">
          <reference field="2" count="1">
            <x v="6"/>
          </reference>
        </references>
      </pivotArea>
    </format>
    <format dxfId="301">
      <pivotArea collapsedLevelsAreSubtotals="1" fieldPosition="0">
        <references count="2">
          <reference field="2" count="1" selected="0">
            <x v="6"/>
          </reference>
          <reference field="4" count="1">
            <x v="2"/>
          </reference>
        </references>
      </pivotArea>
    </format>
    <format dxfId="300">
      <pivotArea collapsedLevelsAreSubtotals="1" fieldPosition="0">
        <references count="1">
          <reference field="2" count="1">
            <x v="7"/>
          </reference>
        </references>
      </pivotArea>
    </format>
    <format dxfId="299">
      <pivotArea collapsedLevelsAreSubtotals="1" fieldPosition="0">
        <references count="2">
          <reference field="2" count="1" selected="0">
            <x v="7"/>
          </reference>
          <reference field="4" count="1">
            <x v="2"/>
          </reference>
        </references>
      </pivotArea>
    </format>
    <format dxfId="298">
      <pivotArea collapsedLevelsAreSubtotals="1" fieldPosition="0">
        <references count="1">
          <reference field="2" count="1">
            <x v="8"/>
          </reference>
        </references>
      </pivotArea>
    </format>
    <format dxfId="297">
      <pivotArea collapsedLevelsAreSubtotals="1" fieldPosition="0">
        <references count="2">
          <reference field="2" count="1" selected="0">
            <x v="8"/>
          </reference>
          <reference field="4" count="1">
            <x v="2"/>
          </reference>
        </references>
      </pivotArea>
    </format>
    <format dxfId="296">
      <pivotArea collapsedLevelsAreSubtotals="1" fieldPosition="0">
        <references count="1">
          <reference field="2" count="1">
            <x v="9"/>
          </reference>
        </references>
      </pivotArea>
    </format>
    <format dxfId="295">
      <pivotArea collapsedLevelsAreSubtotals="1" fieldPosition="0">
        <references count="2">
          <reference field="2" count="1" selected="0">
            <x v="9"/>
          </reference>
          <reference field="4" count="1">
            <x v="0"/>
          </reference>
        </references>
      </pivotArea>
    </format>
    <format dxfId="294">
      <pivotArea collapsedLevelsAreSubtotals="1" fieldPosition="0">
        <references count="1">
          <reference field="2" count="1">
            <x v="10"/>
          </reference>
        </references>
      </pivotArea>
    </format>
    <format dxfId="293">
      <pivotArea collapsedLevelsAreSubtotals="1" fieldPosition="0">
        <references count="2">
          <reference field="2" count="1" selected="0">
            <x v="10"/>
          </reference>
          <reference field="4" count="1">
            <x v="2"/>
          </reference>
        </references>
      </pivotArea>
    </format>
    <format dxfId="292">
      <pivotArea collapsedLevelsAreSubtotals="1" fieldPosition="0">
        <references count="1">
          <reference field="2" count="1">
            <x v="11"/>
          </reference>
        </references>
      </pivotArea>
    </format>
    <format dxfId="291">
      <pivotArea collapsedLevelsAreSubtotals="1" fieldPosition="0">
        <references count="2">
          <reference field="2" count="1" selected="0">
            <x v="11"/>
          </reference>
          <reference field="4" count="1">
            <x v="2"/>
          </reference>
        </references>
      </pivotArea>
    </format>
    <format dxfId="290">
      <pivotArea collapsedLevelsAreSubtotals="1" fieldPosition="0">
        <references count="1">
          <reference field="2" count="1">
            <x v="12"/>
          </reference>
        </references>
      </pivotArea>
    </format>
    <format dxfId="289">
      <pivotArea collapsedLevelsAreSubtotals="1" fieldPosition="0">
        <references count="2">
          <reference field="2" count="1" selected="0">
            <x v="12"/>
          </reference>
          <reference field="4" count="1">
            <x v="1"/>
          </reference>
        </references>
      </pivotArea>
    </format>
    <format dxfId="288">
      <pivotArea collapsedLevelsAreSubtotals="1" fieldPosition="0">
        <references count="1">
          <reference field="2" count="1">
            <x v="13"/>
          </reference>
        </references>
      </pivotArea>
    </format>
    <format dxfId="287">
      <pivotArea collapsedLevelsAreSubtotals="1" fieldPosition="0">
        <references count="2">
          <reference field="2" count="1" selected="0">
            <x v="13"/>
          </reference>
          <reference field="4" count="1">
            <x v="3"/>
          </reference>
        </references>
      </pivotArea>
    </format>
    <format dxfId="286">
      <pivotArea collapsedLevelsAreSubtotals="1" fieldPosition="0">
        <references count="1">
          <reference field="2" count="1">
            <x v="14"/>
          </reference>
        </references>
      </pivotArea>
    </format>
    <format dxfId="285">
      <pivotArea collapsedLevelsAreSubtotals="1" fieldPosition="0">
        <references count="2">
          <reference field="2" count="1" selected="0">
            <x v="14"/>
          </reference>
          <reference field="4" count="1">
            <x v="1"/>
          </reference>
        </references>
      </pivotArea>
    </format>
    <format dxfId="284">
      <pivotArea collapsedLevelsAreSubtotals="1" fieldPosition="0">
        <references count="1">
          <reference field="2" count="1">
            <x v="15"/>
          </reference>
        </references>
      </pivotArea>
    </format>
    <format dxfId="283">
      <pivotArea collapsedLevelsAreSubtotals="1" fieldPosition="0">
        <references count="2">
          <reference field="2" count="1" selected="0">
            <x v="15"/>
          </reference>
          <reference field="4" count="1">
            <x v="4"/>
          </reference>
        </references>
      </pivotArea>
    </format>
    <format dxfId="282">
      <pivotArea dataOnly="0" fieldPosition="0">
        <references count="1">
          <reference field="5" count="1">
            <x v="6"/>
          </reference>
        </references>
      </pivotArea>
    </format>
    <format dxfId="281">
      <pivotArea dataOnly="0" fieldPosition="0">
        <references count="1">
          <reference field="5" count="1">
            <x v="0"/>
          </reference>
        </references>
      </pivotArea>
    </format>
    <format dxfId="280">
      <pivotArea dataOnly="0" fieldPosition="0">
        <references count="1">
          <reference field="5" count="1">
            <x v="1"/>
          </reference>
        </references>
      </pivotArea>
    </format>
    <format dxfId="279">
      <pivotArea dataOnly="0" fieldPosition="0">
        <references count="1">
          <reference field="5" count="1">
            <x v="2"/>
          </reference>
        </references>
      </pivotArea>
    </format>
    <format dxfId="278">
      <pivotArea dataOnly="0" fieldPosition="0">
        <references count="1">
          <reference field="5" count="1">
            <x v="4"/>
          </reference>
        </references>
      </pivotArea>
    </format>
    <format dxfId="277">
      <pivotArea dataOnly="0" fieldPosition="0">
        <references count="1">
          <reference field="5" count="1">
            <x v="5"/>
          </reference>
        </references>
      </pivotArea>
    </format>
    <format dxfId="276">
      <pivotArea dataOnly="0" fieldPosition="0">
        <references count="1">
          <reference field="5" count="1"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897DB8-AA6C-48F1-A52A-CE7F5FD206C6}" name="4 pakiet stanowisk" cacheId="3" applyNumberFormats="0" applyBorderFormats="0" applyFontFormats="0" applyPatternFormats="0" applyAlignmentFormats="0" applyWidthHeightFormats="1" dataCaption="Wartości" updatedVersion="6" minRefreshableVersion="3" itemPrintTitles="1" createdVersion="6" indent="0" outline="1" outlineData="1" multipleFieldFilters="0">
  <location ref="A9:B135" firstHeaderRow="1" firstDataRow="1" firstDataCol="1"/>
  <pivotFields count="8"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6"/>
        <item t="default"/>
      </items>
    </pivotField>
    <pivotField axis="axisRow" showAll="0">
      <items count="77">
        <item x="48"/>
        <item x="4"/>
        <item x="37"/>
        <item x="27"/>
        <item x="11"/>
        <item x="24"/>
        <item x="19"/>
        <item x="20"/>
        <item x="43"/>
        <item x="44"/>
        <item x="16"/>
        <item x="18"/>
        <item x="17"/>
        <item x="52"/>
        <item x="50"/>
        <item x="51"/>
        <item x="22"/>
        <item x="0"/>
        <item x="21"/>
        <item x="28"/>
        <item x="12"/>
        <item x="23"/>
        <item x="14"/>
        <item x="15"/>
        <item x="13"/>
        <item x="10"/>
        <item x="2"/>
        <item x="3"/>
        <item x="1"/>
        <item x="25"/>
        <item x="39"/>
        <item x="38"/>
        <item x="36"/>
        <item x="34"/>
        <item x="8"/>
        <item x="31"/>
        <item x="9"/>
        <item x="26"/>
        <item x="35"/>
        <item x="33"/>
        <item x="29"/>
        <item x="32"/>
        <item x="42"/>
        <item x="41"/>
        <item x="30"/>
        <item x="40"/>
        <item x="72"/>
        <item x="73"/>
        <item x="7"/>
        <item x="74"/>
        <item x="5"/>
        <item x="6"/>
        <item x="63"/>
        <item x="64"/>
        <item x="53"/>
        <item x="54"/>
        <item x="55"/>
        <item x="61"/>
        <item x="59"/>
        <item x="62"/>
        <item x="60"/>
        <item x="45"/>
        <item x="46"/>
        <item x="47"/>
        <item x="71"/>
        <item x="69"/>
        <item x="70"/>
        <item x="65"/>
        <item x="66"/>
        <item x="68"/>
        <item x="67"/>
        <item x="49"/>
        <item x="57"/>
        <item x="56"/>
        <item x="58"/>
        <item h="1" x="75"/>
        <item t="default"/>
      </items>
    </pivotField>
    <pivotField axis="axisRow" showAll="0">
      <items count="4">
        <item x="1"/>
        <item x="0"/>
        <item h="1" x="2"/>
        <item t="default"/>
      </items>
    </pivotField>
    <pivotField axis="axisRow" showAll="0">
      <items count="7">
        <item x="1"/>
        <item x="2"/>
        <item x="4"/>
        <item x="3"/>
        <item x="0"/>
        <item h="1" x="5"/>
        <item t="default"/>
      </items>
    </pivotField>
    <pivotField dataField="1" showAll="0">
      <items count="9">
        <item x="0"/>
        <item x="2"/>
        <item x="1"/>
        <item x="3"/>
        <item x="4"/>
        <item x="5"/>
        <item x="6"/>
        <item h="1" x="7"/>
        <item t="default"/>
      </items>
    </pivotField>
    <pivotField showAll="0"/>
  </pivotFields>
  <rowFields count="4">
    <field x="2"/>
    <field x="4"/>
    <field x="5"/>
    <field x="3"/>
  </rowFields>
  <rowItems count="126">
    <i>
      <x/>
    </i>
    <i r="1">
      <x v="1"/>
    </i>
    <i r="2">
      <x v="4"/>
    </i>
    <i r="3">
      <x v="1"/>
    </i>
    <i r="3">
      <x v="17"/>
    </i>
    <i r="3">
      <x v="26"/>
    </i>
    <i r="3">
      <x v="27"/>
    </i>
    <i r="3">
      <x v="28"/>
    </i>
    <i>
      <x v="1"/>
    </i>
    <i r="1">
      <x v="1"/>
    </i>
    <i r="2">
      <x v="4"/>
    </i>
    <i r="3">
      <x v="50"/>
    </i>
    <i r="3">
      <x v="51"/>
    </i>
    <i>
      <x v="2"/>
    </i>
    <i r="1">
      <x v="1"/>
    </i>
    <i r="2">
      <x v="4"/>
    </i>
    <i r="3">
      <x v="48"/>
    </i>
    <i>
      <x v="3"/>
    </i>
    <i r="1">
      <x v="1"/>
    </i>
    <i r="2">
      <x v="4"/>
    </i>
    <i r="3">
      <x v="25"/>
    </i>
    <i r="3">
      <x v="34"/>
    </i>
    <i r="3">
      <x v="36"/>
    </i>
    <i>
      <x v="4"/>
    </i>
    <i r="1">
      <x v="1"/>
    </i>
    <i r="2">
      <x v="4"/>
    </i>
    <i r="3">
      <x v="4"/>
    </i>
    <i r="3">
      <x v="20"/>
    </i>
    <i>
      <x v="5"/>
    </i>
    <i r="1">
      <x v="1"/>
    </i>
    <i r="2">
      <x v="4"/>
    </i>
    <i r="3">
      <x v="6"/>
    </i>
    <i r="3">
      <x v="7"/>
    </i>
    <i r="3">
      <x v="10"/>
    </i>
    <i r="3">
      <x v="11"/>
    </i>
    <i r="3">
      <x v="12"/>
    </i>
    <i r="3">
      <x v="18"/>
    </i>
    <i r="3">
      <x v="22"/>
    </i>
    <i r="3">
      <x v="23"/>
    </i>
    <i r="3">
      <x v="24"/>
    </i>
    <i>
      <x v="6"/>
    </i>
    <i r="1">
      <x v="1"/>
    </i>
    <i r="2">
      <x v="4"/>
    </i>
    <i r="3">
      <x v="5"/>
    </i>
    <i r="3">
      <x v="16"/>
    </i>
    <i r="3">
      <x v="21"/>
    </i>
    <i>
      <x v="7"/>
    </i>
    <i r="1">
      <x v="1"/>
    </i>
    <i r="2">
      <x v="4"/>
    </i>
    <i r="3">
      <x v="3"/>
    </i>
    <i r="3">
      <x v="19"/>
    </i>
    <i r="3">
      <x v="29"/>
    </i>
    <i r="3">
      <x v="35"/>
    </i>
    <i r="3">
      <x v="37"/>
    </i>
    <i r="3">
      <x v="40"/>
    </i>
    <i r="3">
      <x v="44"/>
    </i>
    <i>
      <x v="8"/>
    </i>
    <i r="1">
      <x v="1"/>
    </i>
    <i r="2">
      <x v="4"/>
    </i>
    <i r="3">
      <x v="2"/>
    </i>
    <i r="3">
      <x v="32"/>
    </i>
    <i r="3">
      <x v="33"/>
    </i>
    <i r="3">
      <x v="38"/>
    </i>
    <i r="3">
      <x v="39"/>
    </i>
    <i r="3">
      <x v="41"/>
    </i>
    <i>
      <x v="9"/>
    </i>
    <i r="1">
      <x v="1"/>
    </i>
    <i r="2">
      <x v="4"/>
    </i>
    <i r="3">
      <x v="30"/>
    </i>
    <i r="3">
      <x v="31"/>
    </i>
    <i>
      <x v="10"/>
    </i>
    <i r="1">
      <x v="1"/>
    </i>
    <i r="2">
      <x v="4"/>
    </i>
    <i r="3">
      <x v="8"/>
    </i>
    <i r="3">
      <x v="42"/>
    </i>
    <i r="3">
      <x v="43"/>
    </i>
    <i r="3">
      <x v="45"/>
    </i>
    <i>
      <x v="11"/>
    </i>
    <i r="1">
      <x v="1"/>
    </i>
    <i r="2">
      <x v="4"/>
    </i>
    <i r="3">
      <x v="9"/>
    </i>
    <i>
      <x v="12"/>
    </i>
    <i r="1">
      <x/>
    </i>
    <i r="2">
      <x/>
    </i>
    <i r="3">
      <x/>
    </i>
    <i r="3">
      <x v="13"/>
    </i>
    <i r="3">
      <x v="14"/>
    </i>
    <i r="3">
      <x v="15"/>
    </i>
    <i r="3">
      <x v="52"/>
    </i>
    <i r="3">
      <x v="53"/>
    </i>
    <i r="3">
      <x v="54"/>
    </i>
    <i r="3">
      <x v="55"/>
    </i>
    <i r="3">
      <x v="56"/>
    </i>
    <i r="3">
      <x v="57"/>
    </i>
    <i r="3">
      <x v="58"/>
    </i>
    <i r="3">
      <x v="59"/>
    </i>
    <i r="3">
      <x v="60"/>
    </i>
    <i r="3">
      <x v="61"/>
    </i>
    <i r="3">
      <x v="62"/>
    </i>
    <i r="3">
      <x v="63"/>
    </i>
    <i r="3">
      <x v="65"/>
    </i>
    <i r="3">
      <x v="66"/>
    </i>
    <i r="3">
      <x v="67"/>
    </i>
    <i r="3">
      <x v="71"/>
    </i>
    <i r="3">
      <x v="72"/>
    </i>
    <i r="3">
      <x v="73"/>
    </i>
    <i r="3">
      <x v="74"/>
    </i>
    <i r="2">
      <x v="1"/>
    </i>
    <i r="3">
      <x v="68"/>
    </i>
    <i r="2">
      <x v="2"/>
    </i>
    <i r="3">
      <x v="69"/>
    </i>
    <i r="2">
      <x v="3"/>
    </i>
    <i r="3">
      <x v="70"/>
    </i>
    <i>
      <x v="13"/>
    </i>
    <i r="1">
      <x v="1"/>
    </i>
    <i r="2">
      <x v="4"/>
    </i>
    <i r="3">
      <x v="64"/>
    </i>
    <i>
      <x v="14"/>
    </i>
    <i r="1">
      <x v="1"/>
    </i>
    <i r="2">
      <x v="4"/>
    </i>
    <i r="3">
      <x v="46"/>
    </i>
    <i>
      <x v="15"/>
    </i>
    <i r="1">
      <x v="1"/>
    </i>
    <i r="2">
      <x v="4"/>
    </i>
    <i r="3">
      <x v="47"/>
    </i>
    <i t="grand">
      <x/>
    </i>
  </rowItems>
  <colItems count="1">
    <i/>
  </colItems>
  <dataFields count="1">
    <dataField name="Suma z Liczba miejsc stażowych w JO" fld="6" baseField="0" baseItem="0"/>
  </dataFields>
  <formats count="276">
    <format dxfId="275">
      <pivotArea type="all" dataOnly="0" outline="0" fieldPosition="0"/>
    </format>
    <format dxfId="274">
      <pivotArea outline="0" collapsedLevelsAreSubtotals="1" fieldPosition="0"/>
    </format>
    <format dxfId="273">
      <pivotArea field="2" type="button" dataOnly="0" labelOnly="1" outline="0" axis="axisRow" fieldPosition="0"/>
    </format>
    <format dxfId="272">
      <pivotArea dataOnly="0" labelOnly="1" fieldPosition="0">
        <references count="1">
          <reference field="2" count="0"/>
        </references>
      </pivotArea>
    </format>
    <format dxfId="271">
      <pivotArea dataOnly="0" labelOnly="1" grandRow="1" outline="0" fieldPosition="0"/>
    </format>
    <format dxfId="270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69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68">
      <pivotArea dataOnly="0" labelOnly="1" fieldPosition="0">
        <references count="2">
          <reference field="2" count="1" selected="0">
            <x v="2"/>
          </reference>
          <reference field="4" count="1">
            <x v="1"/>
          </reference>
        </references>
      </pivotArea>
    </format>
    <format dxfId="267">
      <pivotArea dataOnly="0" labelOnly="1" fieldPosition="0">
        <references count="2">
          <reference field="2" count="1" selected="0">
            <x v="3"/>
          </reference>
          <reference field="4" count="1">
            <x v="1"/>
          </reference>
        </references>
      </pivotArea>
    </format>
    <format dxfId="266">
      <pivotArea dataOnly="0" labelOnly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265">
      <pivotArea dataOnly="0" labelOnly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264">
      <pivotArea dataOnly="0" labelOnly="1" fieldPosition="0">
        <references count="2">
          <reference field="2" count="1" selected="0">
            <x v="6"/>
          </reference>
          <reference field="4" count="1">
            <x v="1"/>
          </reference>
        </references>
      </pivotArea>
    </format>
    <format dxfId="263">
      <pivotArea dataOnly="0" labelOnly="1" fieldPosition="0">
        <references count="2">
          <reference field="2" count="1" selected="0">
            <x v="7"/>
          </reference>
          <reference field="4" count="1">
            <x v="1"/>
          </reference>
        </references>
      </pivotArea>
    </format>
    <format dxfId="262">
      <pivotArea dataOnly="0" labelOnly="1" fieldPosition="0">
        <references count="2">
          <reference field="2" count="1" selected="0">
            <x v="8"/>
          </reference>
          <reference field="4" count="1">
            <x v="1"/>
          </reference>
        </references>
      </pivotArea>
    </format>
    <format dxfId="261">
      <pivotArea dataOnly="0" labelOnly="1" fieldPosition="0">
        <references count="2">
          <reference field="2" count="1" selected="0">
            <x v="9"/>
          </reference>
          <reference field="4" count="1">
            <x v="1"/>
          </reference>
        </references>
      </pivotArea>
    </format>
    <format dxfId="260">
      <pivotArea dataOnly="0" labelOnly="1" fieldPosition="0">
        <references count="2">
          <reference field="2" count="1" selected="0">
            <x v="10"/>
          </reference>
          <reference field="4" count="1">
            <x v="1"/>
          </reference>
        </references>
      </pivotArea>
    </format>
    <format dxfId="259">
      <pivotArea dataOnly="0" labelOnly="1" fieldPosition="0">
        <references count="2">
          <reference field="2" count="1" selected="0">
            <x v="11"/>
          </reference>
          <reference field="4" count="1">
            <x v="1"/>
          </reference>
        </references>
      </pivotArea>
    </format>
    <format dxfId="258">
      <pivotArea dataOnly="0" labelOnly="1" fieldPosition="0">
        <references count="2">
          <reference field="2" count="1" selected="0">
            <x v="12"/>
          </reference>
          <reference field="4" count="1">
            <x v="0"/>
          </reference>
        </references>
      </pivotArea>
    </format>
    <format dxfId="257">
      <pivotArea dataOnly="0" labelOnly="1" fieldPosition="0">
        <references count="2">
          <reference field="2" count="1" selected="0">
            <x v="13"/>
          </reference>
          <reference field="4" count="1">
            <x v="1"/>
          </reference>
        </references>
      </pivotArea>
    </format>
    <format dxfId="256">
      <pivotArea dataOnly="0" labelOnly="1" fieldPosition="0">
        <references count="2">
          <reference field="2" count="1" selected="0">
            <x v="14"/>
          </reference>
          <reference field="4" count="1">
            <x v="1"/>
          </reference>
        </references>
      </pivotArea>
    </format>
    <format dxfId="255">
      <pivotArea dataOnly="0" labelOnly="1" fieldPosition="0">
        <references count="2">
          <reference field="2" count="1" selected="0">
            <x v="15"/>
          </reference>
          <reference field="4" count="1">
            <x v="1"/>
          </reference>
        </references>
      </pivotArea>
    </format>
    <format dxfId="254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53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52">
      <pivotArea dataOnly="0" labelOnly="1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51">
      <pivotArea dataOnly="0" labelOnly="1" fieldPosition="0">
        <references count="3">
          <reference field="2" count="1" selected="0">
            <x v="3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50">
      <pivotArea dataOnly="0" labelOnly="1" fieldPosition="0">
        <references count="3">
          <reference field="2" count="1" selected="0">
            <x v="4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49">
      <pivotArea dataOnly="0" labelOnly="1" fieldPosition="0">
        <references count="3">
          <reference field="2" count="1" selected="0">
            <x v="5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48">
      <pivotArea dataOnly="0" labelOnly="1" fieldPosition="0">
        <references count="3">
          <reference field="2" count="1" selected="0">
            <x v="6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47">
      <pivotArea dataOnly="0" labelOnly="1" fieldPosition="0">
        <references count="3">
          <reference field="2" count="1" selected="0">
            <x v="7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46">
      <pivotArea dataOnly="0" labelOnly="1" fieldPosition="0">
        <references count="3">
          <reference field="2" count="1" selected="0">
            <x v="8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45">
      <pivotArea dataOnly="0" labelOnly="1" fieldPosition="0">
        <references count="3">
          <reference field="2" count="1" selected="0">
            <x v="9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44">
      <pivotArea dataOnly="0" labelOnly="1" fieldPosition="0">
        <references count="3">
          <reference field="2" count="1" selected="0">
            <x v="10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43">
      <pivotArea dataOnly="0" labelOnly="1" fieldPosition="0">
        <references count="3">
          <reference field="2" count="1" selected="0">
            <x v="11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42">
      <pivotArea dataOnly="0" labelOnly="1" fieldPosition="0">
        <references count="3">
          <reference field="2" count="1" selected="0">
            <x v="12"/>
          </reference>
          <reference field="4" count="1" selected="0">
            <x v="0"/>
          </reference>
          <reference field="5" count="4">
            <x v="0"/>
            <x v="1"/>
            <x v="2"/>
            <x v="3"/>
          </reference>
        </references>
      </pivotArea>
    </format>
    <format dxfId="241">
      <pivotArea dataOnly="0" labelOnly="1" fieldPosition="0">
        <references count="3">
          <reference field="2" count="1" selected="0">
            <x v="13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40">
      <pivotArea dataOnly="0" labelOnly="1" fieldPosition="0">
        <references count="3">
          <reference field="2" count="1" selected="0">
            <x v="14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39">
      <pivotArea dataOnly="0" labelOnly="1" fieldPosition="0">
        <references count="3">
          <reference field="2" count="1" selected="0">
            <x v="15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238">
      <pivotArea dataOnly="0" labelOnly="1" fieldPosition="0">
        <references count="4">
          <reference field="2" count="1" selected="0">
            <x v="0"/>
          </reference>
          <reference field="3" count="5">
            <x v="1"/>
            <x v="17"/>
            <x v="26"/>
            <x v="27"/>
            <x v="28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37">
      <pivotArea dataOnly="0" labelOnly="1" fieldPosition="0">
        <references count="4">
          <reference field="2" count="1" selected="0">
            <x v="1"/>
          </reference>
          <reference field="3" count="2">
            <x v="50"/>
            <x v="5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36">
      <pivotArea dataOnly="0" labelOnly="1" fieldPosition="0">
        <references count="4">
          <reference field="2" count="1" selected="0">
            <x v="2"/>
          </reference>
          <reference field="3" count="1">
            <x v="48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35">
      <pivotArea dataOnly="0" labelOnly="1" fieldPosition="0">
        <references count="4">
          <reference field="2" count="1" selected="0">
            <x v="3"/>
          </reference>
          <reference field="3" count="3">
            <x v="25"/>
            <x v="34"/>
            <x v="36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34">
      <pivotArea dataOnly="0" labelOnly="1" fieldPosition="0">
        <references count="4">
          <reference field="2" count="1" selected="0">
            <x v="4"/>
          </reference>
          <reference field="3" count="2">
            <x v="4"/>
            <x v="20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33">
      <pivotArea dataOnly="0" labelOnly="1" fieldPosition="0">
        <references count="4">
          <reference field="2" count="1" selected="0">
            <x v="5"/>
          </reference>
          <reference field="3" count="9">
            <x v="6"/>
            <x v="7"/>
            <x v="10"/>
            <x v="11"/>
            <x v="12"/>
            <x v="18"/>
            <x v="22"/>
            <x v="23"/>
            <x v="2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32">
      <pivotArea dataOnly="0" labelOnly="1" fieldPosition="0">
        <references count="4">
          <reference field="2" count="1" selected="0">
            <x v="6"/>
          </reference>
          <reference field="3" count="3">
            <x v="5"/>
            <x v="16"/>
            <x v="2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31">
      <pivotArea dataOnly="0" labelOnly="1" fieldPosition="0">
        <references count="4">
          <reference field="2" count="1" selected="0">
            <x v="7"/>
          </reference>
          <reference field="3" count="7">
            <x v="3"/>
            <x v="19"/>
            <x v="29"/>
            <x v="35"/>
            <x v="37"/>
            <x v="40"/>
            <x v="4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30">
      <pivotArea dataOnly="0" labelOnly="1" fieldPosition="0">
        <references count="4">
          <reference field="2" count="1" selected="0">
            <x v="8"/>
          </reference>
          <reference field="3" count="6">
            <x v="2"/>
            <x v="32"/>
            <x v="33"/>
            <x v="38"/>
            <x v="39"/>
            <x v="4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29">
      <pivotArea dataOnly="0" labelOnly="1" fieldPosition="0">
        <references count="4">
          <reference field="2" count="1" selected="0">
            <x v="9"/>
          </reference>
          <reference field="3" count="2">
            <x v="30"/>
            <x v="3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28">
      <pivotArea dataOnly="0" labelOnly="1" fieldPosition="0">
        <references count="4">
          <reference field="2" count="1" selected="0">
            <x v="10"/>
          </reference>
          <reference field="3" count="4">
            <x v="8"/>
            <x v="42"/>
            <x v="43"/>
            <x v="45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27">
      <pivotArea dataOnly="0" labelOnly="1" fieldPosition="0">
        <references count="4">
          <reference field="2" count="1" selected="0">
            <x v="11"/>
          </reference>
          <reference field="3" count="1">
            <x v="9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26">
      <pivotArea dataOnly="0" labelOnly="1" fieldPosition="0">
        <references count="4">
          <reference field="2" count="1" selected="0">
            <x v="12"/>
          </reference>
          <reference field="3" count="23">
            <x v="0"/>
            <x v="13"/>
            <x v="14"/>
            <x v="15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1"/>
            <x v="72"/>
            <x v="73"/>
            <x v="74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225">
      <pivotArea dataOnly="0" labelOnly="1" fieldPosition="0">
        <references count="4">
          <reference field="2" count="1" selected="0">
            <x v="12"/>
          </reference>
          <reference field="3" count="1">
            <x v="68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224">
      <pivotArea dataOnly="0" labelOnly="1" fieldPosition="0">
        <references count="4">
          <reference field="2" count="1" selected="0">
            <x v="12"/>
          </reference>
          <reference field="3" count="1">
            <x v="69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223">
      <pivotArea dataOnly="0" labelOnly="1" fieldPosition="0">
        <references count="4">
          <reference field="2" count="1" selected="0">
            <x v="12"/>
          </reference>
          <reference field="3" count="1">
            <x v="70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222">
      <pivotArea dataOnly="0" labelOnly="1" fieldPosition="0">
        <references count="4">
          <reference field="2" count="1" selected="0">
            <x v="13"/>
          </reference>
          <reference field="3" count="1">
            <x v="6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21">
      <pivotArea dataOnly="0" labelOnly="1" fieldPosition="0">
        <references count="4">
          <reference field="2" count="1" selected="0">
            <x v="14"/>
          </reference>
          <reference field="3" count="1">
            <x v="46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20">
      <pivotArea dataOnly="0" labelOnly="1" fieldPosition="0">
        <references count="4">
          <reference field="2" count="1" selected="0">
            <x v="15"/>
          </reference>
          <reference field="3" count="1">
            <x v="47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19">
      <pivotArea dataOnly="0" labelOnly="1" outline="0" axis="axisValues" fieldPosition="0"/>
    </format>
    <format dxfId="218">
      <pivotArea type="all" dataOnly="0" outline="0" fieldPosition="0"/>
    </format>
    <format dxfId="217">
      <pivotArea outline="0" collapsedLevelsAreSubtotals="1" fieldPosition="0"/>
    </format>
    <format dxfId="216">
      <pivotArea field="2" type="button" dataOnly="0" labelOnly="1" outline="0" axis="axisRow" fieldPosition="0"/>
    </format>
    <format dxfId="215">
      <pivotArea dataOnly="0" labelOnly="1" fieldPosition="0">
        <references count="1">
          <reference field="2" count="0"/>
        </references>
      </pivotArea>
    </format>
    <format dxfId="214">
      <pivotArea dataOnly="0" labelOnly="1" grandRow="1" outline="0" fieldPosition="0"/>
    </format>
    <format dxfId="213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12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11">
      <pivotArea dataOnly="0" labelOnly="1" fieldPosition="0">
        <references count="2">
          <reference field="2" count="1" selected="0">
            <x v="2"/>
          </reference>
          <reference field="4" count="1">
            <x v="1"/>
          </reference>
        </references>
      </pivotArea>
    </format>
    <format dxfId="210">
      <pivotArea dataOnly="0" labelOnly="1" fieldPosition="0">
        <references count="2">
          <reference field="2" count="1" selected="0">
            <x v="3"/>
          </reference>
          <reference field="4" count="1">
            <x v="1"/>
          </reference>
        </references>
      </pivotArea>
    </format>
    <format dxfId="209">
      <pivotArea dataOnly="0" labelOnly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208">
      <pivotArea dataOnly="0" labelOnly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207">
      <pivotArea dataOnly="0" labelOnly="1" fieldPosition="0">
        <references count="2">
          <reference field="2" count="1" selected="0">
            <x v="6"/>
          </reference>
          <reference field="4" count="1">
            <x v="1"/>
          </reference>
        </references>
      </pivotArea>
    </format>
    <format dxfId="206">
      <pivotArea dataOnly="0" labelOnly="1" fieldPosition="0">
        <references count="2">
          <reference field="2" count="1" selected="0">
            <x v="7"/>
          </reference>
          <reference field="4" count="1">
            <x v="1"/>
          </reference>
        </references>
      </pivotArea>
    </format>
    <format dxfId="205">
      <pivotArea dataOnly="0" labelOnly="1" fieldPosition="0">
        <references count="2">
          <reference field="2" count="1" selected="0">
            <x v="8"/>
          </reference>
          <reference field="4" count="1">
            <x v="1"/>
          </reference>
        </references>
      </pivotArea>
    </format>
    <format dxfId="204">
      <pivotArea dataOnly="0" labelOnly="1" fieldPosition="0">
        <references count="2">
          <reference field="2" count="1" selected="0">
            <x v="9"/>
          </reference>
          <reference field="4" count="1">
            <x v="1"/>
          </reference>
        </references>
      </pivotArea>
    </format>
    <format dxfId="203">
      <pivotArea dataOnly="0" labelOnly="1" fieldPosition="0">
        <references count="2">
          <reference field="2" count="1" selected="0">
            <x v="10"/>
          </reference>
          <reference field="4" count="1">
            <x v="1"/>
          </reference>
        </references>
      </pivotArea>
    </format>
    <format dxfId="202">
      <pivotArea dataOnly="0" labelOnly="1" fieldPosition="0">
        <references count="2">
          <reference field="2" count="1" selected="0">
            <x v="11"/>
          </reference>
          <reference field="4" count="1">
            <x v="1"/>
          </reference>
        </references>
      </pivotArea>
    </format>
    <format dxfId="201">
      <pivotArea dataOnly="0" labelOnly="1" fieldPosition="0">
        <references count="2">
          <reference field="2" count="1" selected="0">
            <x v="12"/>
          </reference>
          <reference field="4" count="1">
            <x v="0"/>
          </reference>
        </references>
      </pivotArea>
    </format>
    <format dxfId="200">
      <pivotArea dataOnly="0" labelOnly="1" fieldPosition="0">
        <references count="2">
          <reference field="2" count="1" selected="0">
            <x v="13"/>
          </reference>
          <reference field="4" count="1">
            <x v="1"/>
          </reference>
        </references>
      </pivotArea>
    </format>
    <format dxfId="199">
      <pivotArea dataOnly="0" labelOnly="1" fieldPosition="0">
        <references count="2">
          <reference field="2" count="1" selected="0">
            <x v="14"/>
          </reference>
          <reference field="4" count="1">
            <x v="1"/>
          </reference>
        </references>
      </pivotArea>
    </format>
    <format dxfId="198">
      <pivotArea dataOnly="0" labelOnly="1" fieldPosition="0">
        <references count="2">
          <reference field="2" count="1" selected="0">
            <x v="15"/>
          </reference>
          <reference field="4" count="1">
            <x v="1"/>
          </reference>
        </references>
      </pivotArea>
    </format>
    <format dxfId="197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96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95">
      <pivotArea dataOnly="0" labelOnly="1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94">
      <pivotArea dataOnly="0" labelOnly="1" fieldPosition="0">
        <references count="3">
          <reference field="2" count="1" selected="0">
            <x v="3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93">
      <pivotArea dataOnly="0" labelOnly="1" fieldPosition="0">
        <references count="3">
          <reference field="2" count="1" selected="0">
            <x v="4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92">
      <pivotArea dataOnly="0" labelOnly="1" fieldPosition="0">
        <references count="3">
          <reference field="2" count="1" selected="0">
            <x v="5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91">
      <pivotArea dataOnly="0" labelOnly="1" fieldPosition="0">
        <references count="3">
          <reference field="2" count="1" selected="0">
            <x v="6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90">
      <pivotArea dataOnly="0" labelOnly="1" fieldPosition="0">
        <references count="3">
          <reference field="2" count="1" selected="0">
            <x v="7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89">
      <pivotArea dataOnly="0" labelOnly="1" fieldPosition="0">
        <references count="3">
          <reference field="2" count="1" selected="0">
            <x v="8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88">
      <pivotArea dataOnly="0" labelOnly="1" fieldPosition="0">
        <references count="3">
          <reference field="2" count="1" selected="0">
            <x v="9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87">
      <pivotArea dataOnly="0" labelOnly="1" fieldPosition="0">
        <references count="3">
          <reference field="2" count="1" selected="0">
            <x v="10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86">
      <pivotArea dataOnly="0" labelOnly="1" fieldPosition="0">
        <references count="3">
          <reference field="2" count="1" selected="0">
            <x v="11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85">
      <pivotArea dataOnly="0" labelOnly="1" fieldPosition="0">
        <references count="3">
          <reference field="2" count="1" selected="0">
            <x v="12"/>
          </reference>
          <reference field="4" count="1" selected="0">
            <x v="0"/>
          </reference>
          <reference field="5" count="4">
            <x v="0"/>
            <x v="1"/>
            <x v="2"/>
            <x v="3"/>
          </reference>
        </references>
      </pivotArea>
    </format>
    <format dxfId="184">
      <pivotArea dataOnly="0" labelOnly="1" fieldPosition="0">
        <references count="3">
          <reference field="2" count="1" selected="0">
            <x v="13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83">
      <pivotArea dataOnly="0" labelOnly="1" fieldPosition="0">
        <references count="3">
          <reference field="2" count="1" selected="0">
            <x v="14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82">
      <pivotArea dataOnly="0" labelOnly="1" fieldPosition="0">
        <references count="3">
          <reference field="2" count="1" selected="0">
            <x v="15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81">
      <pivotArea dataOnly="0" labelOnly="1" fieldPosition="0">
        <references count="4">
          <reference field="2" count="1" selected="0">
            <x v="0"/>
          </reference>
          <reference field="3" count="5">
            <x v="1"/>
            <x v="17"/>
            <x v="26"/>
            <x v="27"/>
            <x v="28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80">
      <pivotArea dataOnly="0" labelOnly="1" fieldPosition="0">
        <references count="4">
          <reference field="2" count="1" selected="0">
            <x v="1"/>
          </reference>
          <reference field="3" count="2">
            <x v="50"/>
            <x v="5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79">
      <pivotArea dataOnly="0" labelOnly="1" fieldPosition="0">
        <references count="4">
          <reference field="2" count="1" selected="0">
            <x v="2"/>
          </reference>
          <reference field="3" count="1">
            <x v="48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78">
      <pivotArea dataOnly="0" labelOnly="1" fieldPosition="0">
        <references count="4">
          <reference field="2" count="1" selected="0">
            <x v="3"/>
          </reference>
          <reference field="3" count="3">
            <x v="25"/>
            <x v="34"/>
            <x v="36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77">
      <pivotArea dataOnly="0" labelOnly="1" fieldPosition="0">
        <references count="4">
          <reference field="2" count="1" selected="0">
            <x v="4"/>
          </reference>
          <reference field="3" count="2">
            <x v="4"/>
            <x v="20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76">
      <pivotArea dataOnly="0" labelOnly="1" fieldPosition="0">
        <references count="4">
          <reference field="2" count="1" selected="0">
            <x v="5"/>
          </reference>
          <reference field="3" count="9">
            <x v="6"/>
            <x v="7"/>
            <x v="10"/>
            <x v="11"/>
            <x v="12"/>
            <x v="18"/>
            <x v="22"/>
            <x v="23"/>
            <x v="2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75">
      <pivotArea dataOnly="0" labelOnly="1" fieldPosition="0">
        <references count="4">
          <reference field="2" count="1" selected="0">
            <x v="6"/>
          </reference>
          <reference field="3" count="3">
            <x v="5"/>
            <x v="16"/>
            <x v="2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74">
      <pivotArea dataOnly="0" labelOnly="1" fieldPosition="0">
        <references count="4">
          <reference field="2" count="1" selected="0">
            <x v="7"/>
          </reference>
          <reference field="3" count="7">
            <x v="3"/>
            <x v="19"/>
            <x v="29"/>
            <x v="35"/>
            <x v="37"/>
            <x v="40"/>
            <x v="4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73">
      <pivotArea dataOnly="0" labelOnly="1" fieldPosition="0">
        <references count="4">
          <reference field="2" count="1" selected="0">
            <x v="8"/>
          </reference>
          <reference field="3" count="6">
            <x v="2"/>
            <x v="32"/>
            <x v="33"/>
            <x v="38"/>
            <x v="39"/>
            <x v="4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72">
      <pivotArea dataOnly="0" labelOnly="1" fieldPosition="0">
        <references count="4">
          <reference field="2" count="1" selected="0">
            <x v="9"/>
          </reference>
          <reference field="3" count="2">
            <x v="30"/>
            <x v="3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71">
      <pivotArea dataOnly="0" labelOnly="1" fieldPosition="0">
        <references count="4">
          <reference field="2" count="1" selected="0">
            <x v="10"/>
          </reference>
          <reference field="3" count="4">
            <x v="8"/>
            <x v="42"/>
            <x v="43"/>
            <x v="45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70">
      <pivotArea dataOnly="0" labelOnly="1" fieldPosition="0">
        <references count="4">
          <reference field="2" count="1" selected="0">
            <x v="11"/>
          </reference>
          <reference field="3" count="1">
            <x v="9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69">
      <pivotArea dataOnly="0" labelOnly="1" fieldPosition="0">
        <references count="4">
          <reference field="2" count="1" selected="0">
            <x v="12"/>
          </reference>
          <reference field="3" count="23">
            <x v="0"/>
            <x v="13"/>
            <x v="14"/>
            <x v="15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1"/>
            <x v="72"/>
            <x v="73"/>
            <x v="74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68">
      <pivotArea dataOnly="0" labelOnly="1" fieldPosition="0">
        <references count="4">
          <reference field="2" count="1" selected="0">
            <x v="12"/>
          </reference>
          <reference field="3" count="1">
            <x v="68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67">
      <pivotArea dataOnly="0" labelOnly="1" fieldPosition="0">
        <references count="4">
          <reference field="2" count="1" selected="0">
            <x v="12"/>
          </reference>
          <reference field="3" count="1">
            <x v="69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166">
      <pivotArea dataOnly="0" labelOnly="1" fieldPosition="0">
        <references count="4">
          <reference field="2" count="1" selected="0">
            <x v="12"/>
          </reference>
          <reference field="3" count="1">
            <x v="70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165">
      <pivotArea dataOnly="0" labelOnly="1" fieldPosition="0">
        <references count="4">
          <reference field="2" count="1" selected="0">
            <x v="13"/>
          </reference>
          <reference field="3" count="1">
            <x v="6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64">
      <pivotArea dataOnly="0" labelOnly="1" fieldPosition="0">
        <references count="4">
          <reference field="2" count="1" selected="0">
            <x v="14"/>
          </reference>
          <reference field="3" count="1">
            <x v="46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63">
      <pivotArea dataOnly="0" labelOnly="1" fieldPosition="0">
        <references count="4">
          <reference field="2" count="1" selected="0">
            <x v="15"/>
          </reference>
          <reference field="3" count="1">
            <x v="47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62">
      <pivotArea dataOnly="0" labelOnly="1" outline="0" axis="axisValues" fieldPosition="0"/>
    </format>
    <format dxfId="161">
      <pivotArea outline="0" collapsedLevelsAreSubtotals="1" fieldPosition="0"/>
    </format>
    <format dxfId="160">
      <pivotArea dataOnly="0" labelOnly="1" outline="0" axis="axisValues" fieldPosition="0"/>
    </format>
    <format dxfId="159">
      <pivotArea dataOnly="0" labelOnly="1" outline="0" axis="axisValues" fieldPosition="0"/>
    </format>
    <format dxfId="158">
      <pivotArea dataOnly="0" labelOnly="1" outline="0" axis="axisValues" fieldPosition="0"/>
    </format>
    <format dxfId="157">
      <pivotArea field="2" type="button" dataOnly="0" labelOnly="1" outline="0" axis="axisRow" fieldPosition="0"/>
    </format>
    <format dxfId="156">
      <pivotArea dataOnly="0" labelOnly="1" outline="0" axis="axisValues" fieldPosition="0"/>
    </format>
    <format dxfId="155">
      <pivotArea field="2" type="button" dataOnly="0" labelOnly="1" outline="0" axis="axisRow" fieldPosition="0"/>
    </format>
    <format dxfId="154">
      <pivotArea dataOnly="0" labelOnly="1" outline="0" axis="axisValues" fieldPosition="0"/>
    </format>
    <format dxfId="153">
      <pivotArea field="2" type="button" dataOnly="0" labelOnly="1" outline="0" axis="axisRow" fieldPosition="0"/>
    </format>
    <format dxfId="152">
      <pivotArea dataOnly="0" labelOnly="1" outline="0" axis="axisValues" fieldPosition="0"/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field="2" type="button" dataOnly="0" labelOnly="1" outline="0" axis="axisRow" fieldPosition="0"/>
    </format>
    <format dxfId="148">
      <pivotArea dataOnly="0" labelOnly="1" fieldPosition="0">
        <references count="1">
          <reference field="2" count="0"/>
        </references>
      </pivotArea>
    </format>
    <format dxfId="147">
      <pivotArea dataOnly="0" labelOnly="1" grandRow="1" outline="0" fieldPosition="0"/>
    </format>
    <format dxfId="146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45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44">
      <pivotArea dataOnly="0" labelOnly="1" fieldPosition="0">
        <references count="2">
          <reference field="2" count="1" selected="0">
            <x v="2"/>
          </reference>
          <reference field="4" count="1">
            <x v="1"/>
          </reference>
        </references>
      </pivotArea>
    </format>
    <format dxfId="143">
      <pivotArea dataOnly="0" labelOnly="1" fieldPosition="0">
        <references count="2">
          <reference field="2" count="1" selected="0">
            <x v="3"/>
          </reference>
          <reference field="4" count="1">
            <x v="1"/>
          </reference>
        </references>
      </pivotArea>
    </format>
    <format dxfId="142">
      <pivotArea dataOnly="0" labelOnly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41">
      <pivotArea dataOnly="0" labelOnly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40">
      <pivotArea dataOnly="0" labelOnly="1" fieldPosition="0">
        <references count="2">
          <reference field="2" count="1" selected="0">
            <x v="6"/>
          </reference>
          <reference field="4" count="1">
            <x v="1"/>
          </reference>
        </references>
      </pivotArea>
    </format>
    <format dxfId="139">
      <pivotArea dataOnly="0" labelOnly="1" fieldPosition="0">
        <references count="2">
          <reference field="2" count="1" selected="0">
            <x v="7"/>
          </reference>
          <reference field="4" count="1">
            <x v="1"/>
          </reference>
        </references>
      </pivotArea>
    </format>
    <format dxfId="138">
      <pivotArea dataOnly="0" labelOnly="1" fieldPosition="0">
        <references count="2">
          <reference field="2" count="1" selected="0">
            <x v="8"/>
          </reference>
          <reference field="4" count="1">
            <x v="1"/>
          </reference>
        </references>
      </pivotArea>
    </format>
    <format dxfId="137">
      <pivotArea dataOnly="0" labelOnly="1" fieldPosition="0">
        <references count="2">
          <reference field="2" count="1" selected="0">
            <x v="9"/>
          </reference>
          <reference field="4" count="1">
            <x v="1"/>
          </reference>
        </references>
      </pivotArea>
    </format>
    <format dxfId="136">
      <pivotArea dataOnly="0" labelOnly="1" fieldPosition="0">
        <references count="2">
          <reference field="2" count="1" selected="0">
            <x v="10"/>
          </reference>
          <reference field="4" count="1">
            <x v="1"/>
          </reference>
        </references>
      </pivotArea>
    </format>
    <format dxfId="135">
      <pivotArea dataOnly="0" labelOnly="1" fieldPosition="0">
        <references count="2">
          <reference field="2" count="1" selected="0">
            <x v="11"/>
          </reference>
          <reference field="4" count="1">
            <x v="1"/>
          </reference>
        </references>
      </pivotArea>
    </format>
    <format dxfId="134">
      <pivotArea dataOnly="0" labelOnly="1" fieldPosition="0">
        <references count="2">
          <reference field="2" count="1" selected="0">
            <x v="12"/>
          </reference>
          <reference field="4" count="1">
            <x v="0"/>
          </reference>
        </references>
      </pivotArea>
    </format>
    <format dxfId="133">
      <pivotArea dataOnly="0" labelOnly="1" fieldPosition="0">
        <references count="2">
          <reference field="2" count="1" selected="0">
            <x v="13"/>
          </reference>
          <reference field="4" count="1">
            <x v="1"/>
          </reference>
        </references>
      </pivotArea>
    </format>
    <format dxfId="132">
      <pivotArea dataOnly="0" labelOnly="1" fieldPosition="0">
        <references count="2">
          <reference field="2" count="1" selected="0">
            <x v="14"/>
          </reference>
          <reference field="4" count="1">
            <x v="1"/>
          </reference>
        </references>
      </pivotArea>
    </format>
    <format dxfId="131">
      <pivotArea dataOnly="0" labelOnly="1" fieldPosition="0">
        <references count="2">
          <reference field="2" count="1" selected="0">
            <x v="15"/>
          </reference>
          <reference field="4" count="1">
            <x v="1"/>
          </reference>
        </references>
      </pivotArea>
    </format>
    <format dxfId="130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9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8">
      <pivotArea dataOnly="0" labelOnly="1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7">
      <pivotArea dataOnly="0" labelOnly="1" fieldPosition="0">
        <references count="3">
          <reference field="2" count="1" selected="0">
            <x v="3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6">
      <pivotArea dataOnly="0" labelOnly="1" fieldPosition="0">
        <references count="3">
          <reference field="2" count="1" selected="0">
            <x v="4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5">
      <pivotArea dataOnly="0" labelOnly="1" fieldPosition="0">
        <references count="3">
          <reference field="2" count="1" selected="0">
            <x v="5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4">
      <pivotArea dataOnly="0" labelOnly="1" fieldPosition="0">
        <references count="3">
          <reference field="2" count="1" selected="0">
            <x v="6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3">
      <pivotArea dataOnly="0" labelOnly="1" fieldPosition="0">
        <references count="3">
          <reference field="2" count="1" selected="0">
            <x v="7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2">
      <pivotArea dataOnly="0" labelOnly="1" fieldPosition="0">
        <references count="3">
          <reference field="2" count="1" selected="0">
            <x v="8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1">
      <pivotArea dataOnly="0" labelOnly="1" fieldPosition="0">
        <references count="3">
          <reference field="2" count="1" selected="0">
            <x v="9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0">
      <pivotArea dataOnly="0" labelOnly="1" fieldPosition="0">
        <references count="3">
          <reference field="2" count="1" selected="0">
            <x v="10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19">
      <pivotArea dataOnly="0" labelOnly="1" fieldPosition="0">
        <references count="3">
          <reference field="2" count="1" selected="0">
            <x v="11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18">
      <pivotArea dataOnly="0" labelOnly="1" fieldPosition="0">
        <references count="3">
          <reference field="2" count="1" selected="0">
            <x v="12"/>
          </reference>
          <reference field="4" count="1" selected="0">
            <x v="0"/>
          </reference>
          <reference field="5" count="4">
            <x v="0"/>
            <x v="1"/>
            <x v="2"/>
            <x v="3"/>
          </reference>
        </references>
      </pivotArea>
    </format>
    <format dxfId="117">
      <pivotArea dataOnly="0" labelOnly="1" fieldPosition="0">
        <references count="3">
          <reference field="2" count="1" selected="0">
            <x v="13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16">
      <pivotArea dataOnly="0" labelOnly="1" fieldPosition="0">
        <references count="3">
          <reference field="2" count="1" selected="0">
            <x v="14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15">
      <pivotArea dataOnly="0" labelOnly="1" fieldPosition="0">
        <references count="3">
          <reference field="2" count="1" selected="0">
            <x v="15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14">
      <pivotArea dataOnly="0" labelOnly="1" fieldPosition="0">
        <references count="4">
          <reference field="2" count="1" selected="0">
            <x v="0"/>
          </reference>
          <reference field="3" count="5">
            <x v="1"/>
            <x v="17"/>
            <x v="26"/>
            <x v="27"/>
            <x v="28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13">
      <pivotArea dataOnly="0" labelOnly="1" fieldPosition="0">
        <references count="4">
          <reference field="2" count="1" selected="0">
            <x v="1"/>
          </reference>
          <reference field="3" count="2">
            <x v="50"/>
            <x v="5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12">
      <pivotArea dataOnly="0" labelOnly="1" fieldPosition="0">
        <references count="4">
          <reference field="2" count="1" selected="0">
            <x v="2"/>
          </reference>
          <reference field="3" count="1">
            <x v="48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11">
      <pivotArea dataOnly="0" labelOnly="1" fieldPosition="0">
        <references count="4">
          <reference field="2" count="1" selected="0">
            <x v="3"/>
          </reference>
          <reference field="3" count="3">
            <x v="25"/>
            <x v="34"/>
            <x v="36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10">
      <pivotArea dataOnly="0" labelOnly="1" fieldPosition="0">
        <references count="4">
          <reference field="2" count="1" selected="0">
            <x v="4"/>
          </reference>
          <reference field="3" count="2">
            <x v="4"/>
            <x v="20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09">
      <pivotArea dataOnly="0" labelOnly="1" fieldPosition="0">
        <references count="4">
          <reference field="2" count="1" selected="0">
            <x v="5"/>
          </reference>
          <reference field="3" count="9">
            <x v="6"/>
            <x v="7"/>
            <x v="10"/>
            <x v="11"/>
            <x v="12"/>
            <x v="18"/>
            <x v="22"/>
            <x v="23"/>
            <x v="2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08">
      <pivotArea dataOnly="0" labelOnly="1" fieldPosition="0">
        <references count="4">
          <reference field="2" count="1" selected="0">
            <x v="6"/>
          </reference>
          <reference field="3" count="3">
            <x v="5"/>
            <x v="16"/>
            <x v="2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07">
      <pivotArea dataOnly="0" labelOnly="1" fieldPosition="0">
        <references count="4">
          <reference field="2" count="1" selected="0">
            <x v="7"/>
          </reference>
          <reference field="3" count="7">
            <x v="3"/>
            <x v="19"/>
            <x v="29"/>
            <x v="35"/>
            <x v="37"/>
            <x v="40"/>
            <x v="4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06">
      <pivotArea dataOnly="0" labelOnly="1" fieldPosition="0">
        <references count="4">
          <reference field="2" count="1" selected="0">
            <x v="8"/>
          </reference>
          <reference field="3" count="6">
            <x v="2"/>
            <x v="32"/>
            <x v="33"/>
            <x v="38"/>
            <x v="39"/>
            <x v="4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05">
      <pivotArea dataOnly="0" labelOnly="1" fieldPosition="0">
        <references count="4">
          <reference field="2" count="1" selected="0">
            <x v="9"/>
          </reference>
          <reference field="3" count="2">
            <x v="30"/>
            <x v="3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04">
      <pivotArea dataOnly="0" labelOnly="1" fieldPosition="0">
        <references count="4">
          <reference field="2" count="1" selected="0">
            <x v="10"/>
          </reference>
          <reference field="3" count="4">
            <x v="8"/>
            <x v="42"/>
            <x v="43"/>
            <x v="45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03">
      <pivotArea dataOnly="0" labelOnly="1" fieldPosition="0">
        <references count="4">
          <reference field="2" count="1" selected="0">
            <x v="11"/>
          </reference>
          <reference field="3" count="1">
            <x v="9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102">
      <pivotArea dataOnly="0" labelOnly="1" fieldPosition="0">
        <references count="4">
          <reference field="2" count="1" selected="0">
            <x v="12"/>
          </reference>
          <reference field="3" count="23">
            <x v="0"/>
            <x v="13"/>
            <x v="14"/>
            <x v="15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1"/>
            <x v="72"/>
            <x v="73"/>
            <x v="74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01">
      <pivotArea dataOnly="0" labelOnly="1" fieldPosition="0">
        <references count="4">
          <reference field="2" count="1" selected="0">
            <x v="12"/>
          </reference>
          <reference field="3" count="1">
            <x v="68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0">
      <pivotArea dataOnly="0" labelOnly="1" fieldPosition="0">
        <references count="4">
          <reference field="2" count="1" selected="0">
            <x v="12"/>
          </reference>
          <reference field="3" count="1">
            <x v="69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99">
      <pivotArea dataOnly="0" labelOnly="1" fieldPosition="0">
        <references count="4">
          <reference field="2" count="1" selected="0">
            <x v="12"/>
          </reference>
          <reference field="3" count="1">
            <x v="70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98">
      <pivotArea dataOnly="0" labelOnly="1" fieldPosition="0">
        <references count="4">
          <reference field="2" count="1" selected="0">
            <x v="13"/>
          </reference>
          <reference field="3" count="1">
            <x v="6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97">
      <pivotArea dataOnly="0" labelOnly="1" fieldPosition="0">
        <references count="4">
          <reference field="2" count="1" selected="0">
            <x v="14"/>
          </reference>
          <reference field="3" count="1">
            <x v="46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96">
      <pivotArea dataOnly="0" labelOnly="1" fieldPosition="0">
        <references count="4">
          <reference field="2" count="1" selected="0">
            <x v="15"/>
          </reference>
          <reference field="3" count="1">
            <x v="47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95">
      <pivotArea dataOnly="0" labelOnly="1" outline="0" axis="axisValues" fieldPosition="0"/>
    </format>
    <format dxfId="94">
      <pivotArea dataOnly="0" fieldPosition="0">
        <references count="1">
          <reference field="2" count="1">
            <x v="0"/>
          </reference>
        </references>
      </pivotArea>
    </format>
    <format dxfId="93">
      <pivotArea dataOnly="0" fieldPosition="0">
        <references count="1">
          <reference field="2" count="1">
            <x v="0"/>
          </reference>
        </references>
      </pivotArea>
    </format>
    <format dxfId="92">
      <pivotArea dataOnly="0" fieldPosition="0">
        <references count="1">
          <reference field="2" count="1">
            <x v="1"/>
          </reference>
        </references>
      </pivotArea>
    </format>
    <format dxfId="91">
      <pivotArea dataOnly="0" fieldPosition="0">
        <references count="1">
          <reference field="2" count="1">
            <x v="1"/>
          </reference>
        </references>
      </pivotArea>
    </format>
    <format dxfId="90">
      <pivotArea dataOnly="0" fieldPosition="0">
        <references count="1">
          <reference field="2" count="1">
            <x v="2"/>
          </reference>
        </references>
      </pivotArea>
    </format>
    <format dxfId="89">
      <pivotArea dataOnly="0" fieldPosition="0">
        <references count="1">
          <reference field="2" count="1">
            <x v="2"/>
          </reference>
        </references>
      </pivotArea>
    </format>
    <format dxfId="88">
      <pivotArea dataOnly="0" fieldPosition="0">
        <references count="1">
          <reference field="2" count="1">
            <x v="3"/>
          </reference>
        </references>
      </pivotArea>
    </format>
    <format dxfId="87">
      <pivotArea dataOnly="0" fieldPosition="0">
        <references count="1">
          <reference field="2" count="1">
            <x v="3"/>
          </reference>
        </references>
      </pivotArea>
    </format>
    <format dxfId="86">
      <pivotArea dataOnly="0" fieldPosition="0">
        <references count="1">
          <reference field="2" count="1">
            <x v="4"/>
          </reference>
        </references>
      </pivotArea>
    </format>
    <format dxfId="85">
      <pivotArea dataOnly="0" fieldPosition="0">
        <references count="1">
          <reference field="2" count="1">
            <x v="4"/>
          </reference>
        </references>
      </pivotArea>
    </format>
    <format dxfId="84">
      <pivotArea dataOnly="0" fieldPosition="0">
        <references count="1">
          <reference field="2" count="1">
            <x v="5"/>
          </reference>
        </references>
      </pivotArea>
    </format>
    <format dxfId="83">
      <pivotArea dataOnly="0" fieldPosition="0">
        <references count="1">
          <reference field="2" count="1">
            <x v="5"/>
          </reference>
        </references>
      </pivotArea>
    </format>
    <format dxfId="82">
      <pivotArea dataOnly="0" fieldPosition="0">
        <references count="1">
          <reference field="2" count="1">
            <x v="6"/>
          </reference>
        </references>
      </pivotArea>
    </format>
    <format dxfId="81">
      <pivotArea dataOnly="0" fieldPosition="0">
        <references count="1">
          <reference field="2" count="1">
            <x v="6"/>
          </reference>
        </references>
      </pivotArea>
    </format>
    <format dxfId="80">
      <pivotArea dataOnly="0" fieldPosition="0">
        <references count="1">
          <reference field="2" count="1">
            <x v="7"/>
          </reference>
        </references>
      </pivotArea>
    </format>
    <format dxfId="79">
      <pivotArea dataOnly="0" fieldPosition="0">
        <references count="1">
          <reference field="2" count="1">
            <x v="7"/>
          </reference>
        </references>
      </pivotArea>
    </format>
    <format dxfId="78">
      <pivotArea dataOnly="0" fieldPosition="0">
        <references count="1">
          <reference field="2" count="1">
            <x v="8"/>
          </reference>
        </references>
      </pivotArea>
    </format>
    <format dxfId="77">
      <pivotArea dataOnly="0" fieldPosition="0">
        <references count="1">
          <reference field="2" count="1">
            <x v="8"/>
          </reference>
        </references>
      </pivotArea>
    </format>
    <format dxfId="76">
      <pivotArea dataOnly="0" fieldPosition="0">
        <references count="1">
          <reference field="2" count="1">
            <x v="9"/>
          </reference>
        </references>
      </pivotArea>
    </format>
    <format dxfId="75">
      <pivotArea dataOnly="0" fieldPosition="0">
        <references count="1">
          <reference field="2" count="1">
            <x v="9"/>
          </reference>
        </references>
      </pivotArea>
    </format>
    <format dxfId="74">
      <pivotArea dataOnly="0" fieldPosition="0">
        <references count="1">
          <reference field="2" count="1">
            <x v="10"/>
          </reference>
        </references>
      </pivotArea>
    </format>
    <format dxfId="73">
      <pivotArea dataOnly="0" fieldPosition="0">
        <references count="1">
          <reference field="2" count="1">
            <x v="10"/>
          </reference>
        </references>
      </pivotArea>
    </format>
    <format dxfId="72">
      <pivotArea dataOnly="0" fieldPosition="0">
        <references count="1">
          <reference field="2" count="1">
            <x v="11"/>
          </reference>
        </references>
      </pivotArea>
    </format>
    <format dxfId="71">
      <pivotArea dataOnly="0" fieldPosition="0">
        <references count="1">
          <reference field="2" count="1">
            <x v="11"/>
          </reference>
        </references>
      </pivotArea>
    </format>
    <format dxfId="70">
      <pivotArea dataOnly="0" fieldPosition="0">
        <references count="1">
          <reference field="2" count="1">
            <x v="12"/>
          </reference>
        </references>
      </pivotArea>
    </format>
    <format dxfId="69">
      <pivotArea dataOnly="0" fieldPosition="0">
        <references count="1">
          <reference field="2" count="1">
            <x v="12"/>
          </reference>
        </references>
      </pivotArea>
    </format>
    <format dxfId="68">
      <pivotArea dataOnly="0" fieldPosition="0">
        <references count="1">
          <reference field="2" count="1">
            <x v="13"/>
          </reference>
        </references>
      </pivotArea>
    </format>
    <format dxfId="67">
      <pivotArea dataOnly="0" fieldPosition="0">
        <references count="1">
          <reference field="2" count="1">
            <x v="13"/>
          </reference>
        </references>
      </pivotArea>
    </format>
    <format dxfId="66">
      <pivotArea dataOnly="0" fieldPosition="0">
        <references count="1">
          <reference field="2" count="1">
            <x v="14"/>
          </reference>
        </references>
      </pivotArea>
    </format>
    <format dxfId="65">
      <pivotArea dataOnly="0" fieldPosition="0">
        <references count="1">
          <reference field="2" count="1">
            <x v="14"/>
          </reference>
        </references>
      </pivotArea>
    </format>
    <format dxfId="64">
      <pivotArea dataOnly="0" fieldPosition="0">
        <references count="1">
          <reference field="2" count="1">
            <x v="15"/>
          </reference>
        </references>
      </pivotArea>
    </format>
    <format dxfId="63">
      <pivotArea dataOnly="0" fieldPosition="0">
        <references count="1">
          <reference field="2" count="1">
            <x v="15"/>
          </reference>
        </references>
      </pivotArea>
    </format>
    <format dxfId="62">
      <pivotArea grandRow="1" outline="0" collapsedLevelsAreSubtotals="1" fieldPosition="0"/>
    </format>
    <format dxfId="61">
      <pivotArea dataOnly="0" labelOnly="1" grandRow="1" outline="0" fieldPosition="0"/>
    </format>
    <format dxfId="60">
      <pivotArea dataOnly="0" labelOnly="1" fieldPosition="0">
        <references count="1">
          <reference field="3" count="0"/>
        </references>
      </pivotArea>
    </format>
    <format dxfId="59">
      <pivotArea dataOnly="0" labelOnly="1" fieldPosition="0">
        <references count="1">
          <reference field="5" count="0"/>
        </references>
      </pivotArea>
    </format>
    <format dxfId="58">
      <pivotArea collapsedLevelsAreSubtotals="1" fieldPosition="0">
        <references count="1">
          <reference field="2" count="1">
            <x v="15"/>
          </reference>
        </references>
      </pivotArea>
    </format>
    <format dxfId="57">
      <pivotArea collapsedLevelsAreSubtotals="1" fieldPosition="0">
        <references count="2">
          <reference field="2" count="1" selected="0">
            <x v="15"/>
          </reference>
          <reference field="4" count="1">
            <x v="1"/>
          </reference>
        </references>
      </pivotArea>
    </format>
    <format dxfId="56">
      <pivotArea dataOnly="0" fieldPosition="0">
        <references count="1">
          <reference field="2" count="1">
            <x v="15"/>
          </reference>
        </references>
      </pivotArea>
    </format>
    <format dxfId="55">
      <pivotArea collapsedLevelsAreSubtotals="1" fieldPosition="0">
        <references count="3">
          <reference field="2" count="1" selected="0">
            <x v="1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4">
      <pivotArea dataOnly="0" fieldPosition="0">
        <references count="1">
          <reference field="3" count="1">
            <x v="69"/>
          </reference>
        </references>
      </pivotArea>
    </format>
    <format dxfId="53">
      <pivotArea dataOnly="0" labelOnly="1" fieldPosition="0">
        <references count="4">
          <reference field="2" count="1" selected="0">
            <x v="12"/>
          </reference>
          <reference field="3" count="1">
            <x v="70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52">
      <pivotArea grandRow="1" outline="0" collapsedLevelsAreSubtotals="1" fieldPosition="0"/>
    </format>
    <format dxfId="51">
      <pivotArea dataOnly="0" labelOnly="1" grandRow="1" outline="0" fieldPosition="0"/>
    </format>
    <format dxfId="50">
      <pivotArea collapsedLevelsAreSubtotals="1" fieldPosition="0">
        <references count="1">
          <reference field="2" count="1">
            <x v="14"/>
          </reference>
        </references>
      </pivotArea>
    </format>
    <format dxfId="49">
      <pivotArea collapsedLevelsAreSubtotals="1" fieldPosition="0">
        <references count="2">
          <reference field="2" count="1" selected="0">
            <x v="14"/>
          </reference>
          <reference field="4" count="1">
            <x v="1"/>
          </reference>
        </references>
      </pivotArea>
    </format>
    <format dxfId="48">
      <pivotArea collapsedLevelsAreSubtotals="1" fieldPosition="0">
        <references count="1">
          <reference field="2" count="1">
            <x v="13"/>
          </reference>
        </references>
      </pivotArea>
    </format>
    <format dxfId="47">
      <pivotArea collapsedLevelsAreSubtotals="1" fieldPosition="0">
        <references count="2">
          <reference field="2" count="1" selected="0">
            <x v="13"/>
          </reference>
          <reference field="4" count="1">
            <x v="1"/>
          </reference>
        </references>
      </pivotArea>
    </format>
    <format dxfId="46">
      <pivotArea dataOnly="0" fieldPosition="0">
        <references count="1">
          <reference field="5" count="1">
            <x v="1"/>
          </reference>
        </references>
      </pivotArea>
    </format>
    <format dxfId="45">
      <pivotArea collapsedLevelsAreSubtotals="1" fieldPosition="0">
        <references count="1">
          <reference field="2" count="1">
            <x v="12"/>
          </reference>
        </references>
      </pivotArea>
    </format>
    <format dxfId="44">
      <pivotArea collapsedLevelsAreSubtotals="1" fieldPosition="0">
        <references count="2">
          <reference field="2" count="1" selected="0">
            <x v="12"/>
          </reference>
          <reference field="4" count="1">
            <x v="0"/>
          </reference>
        </references>
      </pivotArea>
    </format>
    <format dxfId="43">
      <pivotArea collapsedLevelsAreSubtotals="1" fieldPosition="0">
        <references count="1">
          <reference field="2" count="1">
            <x v="11"/>
          </reference>
        </references>
      </pivotArea>
    </format>
    <format dxfId="42">
      <pivotArea collapsedLevelsAreSubtotals="1" fieldPosition="0">
        <references count="2">
          <reference field="2" count="1" selected="0">
            <x v="11"/>
          </reference>
          <reference field="4" count="1">
            <x v="1"/>
          </reference>
        </references>
      </pivotArea>
    </format>
    <format dxfId="41">
      <pivotArea collapsedLevelsAreSubtotals="1" fieldPosition="0">
        <references count="1">
          <reference field="2" count="1">
            <x v="10"/>
          </reference>
        </references>
      </pivotArea>
    </format>
    <format dxfId="40">
      <pivotArea collapsedLevelsAreSubtotals="1" fieldPosition="0">
        <references count="2">
          <reference field="2" count="1" selected="0">
            <x v="10"/>
          </reference>
          <reference field="4" count="1">
            <x v="1"/>
          </reference>
        </references>
      </pivotArea>
    </format>
    <format dxfId="39">
      <pivotArea collapsedLevelsAreSubtotals="1" fieldPosition="0">
        <references count="1">
          <reference field="2" count="1">
            <x v="9"/>
          </reference>
        </references>
      </pivotArea>
    </format>
    <format dxfId="38">
      <pivotArea collapsedLevelsAreSubtotals="1" fieldPosition="0">
        <references count="2">
          <reference field="2" count="1" selected="0">
            <x v="9"/>
          </reference>
          <reference field="4" count="1">
            <x v="1"/>
          </reference>
        </references>
      </pivotArea>
    </format>
    <format dxfId="37">
      <pivotArea collapsedLevelsAreSubtotals="1" fieldPosition="0">
        <references count="1">
          <reference field="2" count="1">
            <x v="8"/>
          </reference>
        </references>
      </pivotArea>
    </format>
    <format dxfId="36">
      <pivotArea collapsedLevelsAreSubtotals="1" fieldPosition="0">
        <references count="2">
          <reference field="2" count="1" selected="0">
            <x v="8"/>
          </reference>
          <reference field="4" count="1">
            <x v="1"/>
          </reference>
        </references>
      </pivotArea>
    </format>
    <format dxfId="35">
      <pivotArea collapsedLevelsAreSubtotals="1" fieldPosition="0">
        <references count="1">
          <reference field="2" count="1">
            <x v="7"/>
          </reference>
        </references>
      </pivotArea>
    </format>
    <format dxfId="34">
      <pivotArea collapsedLevelsAreSubtotals="1" fieldPosition="0">
        <references count="2">
          <reference field="2" count="1" selected="0">
            <x v="7"/>
          </reference>
          <reference field="4" count="1">
            <x v="1"/>
          </reference>
        </references>
      </pivotArea>
    </format>
    <format dxfId="33">
      <pivotArea collapsedLevelsAreSubtotals="1" fieldPosition="0">
        <references count="1">
          <reference field="2" count="1">
            <x v="6"/>
          </reference>
        </references>
      </pivotArea>
    </format>
    <format dxfId="32">
      <pivotArea collapsedLevelsAreSubtotals="1" fieldPosition="0">
        <references count="2">
          <reference field="2" count="1" selected="0">
            <x v="6"/>
          </reference>
          <reference field="4" count="1">
            <x v="1"/>
          </reference>
        </references>
      </pivotArea>
    </format>
    <format dxfId="31">
      <pivotArea collapsedLevelsAreSubtotals="1" fieldPosition="0">
        <references count="1">
          <reference field="2" count="1">
            <x v="5"/>
          </reference>
        </references>
      </pivotArea>
    </format>
    <format dxfId="30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29">
      <pivotArea collapsedLevelsAreSubtotals="1" fieldPosition="0">
        <references count="1">
          <reference field="2" count="1">
            <x v="4"/>
          </reference>
        </references>
      </pivotArea>
    </format>
    <format dxfId="28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27">
      <pivotArea collapsedLevelsAreSubtotals="1" fieldPosition="0">
        <references count="1">
          <reference field="2" count="1">
            <x v="3"/>
          </reference>
        </references>
      </pivotArea>
    </format>
    <format dxfId="26">
      <pivotArea collapsedLevelsAreSubtotals="1" fieldPosition="0">
        <references count="2">
          <reference field="2" count="1" selected="0">
            <x v="3"/>
          </reference>
          <reference field="4" count="1">
            <x v="1"/>
          </reference>
        </references>
      </pivotArea>
    </format>
    <format dxfId="25">
      <pivotArea collapsedLevelsAreSubtotals="1" fieldPosition="0">
        <references count="1">
          <reference field="2" count="1">
            <x v="2"/>
          </reference>
        </references>
      </pivotArea>
    </format>
    <format dxfId="24">
      <pivotArea collapsedLevelsAreSubtotals="1" fieldPosition="0">
        <references count="2">
          <reference field="2" count="1" selected="0">
            <x v="2"/>
          </reference>
          <reference field="4" count="1">
            <x v="1"/>
          </reference>
        </references>
      </pivotArea>
    </format>
    <format dxfId="23">
      <pivotArea collapsedLevelsAreSubtotals="1" fieldPosition="0">
        <references count="1">
          <reference field="2" count="1">
            <x v="1"/>
          </reference>
        </references>
      </pivotArea>
    </format>
    <format dxfId="22">
      <pivotArea collapsedLevelsAreSubtotals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1">
      <pivotArea collapsedLevelsAreSubtotals="1" fieldPosition="0">
        <references count="1">
          <reference field="2" count="1">
            <x v="0"/>
          </reference>
        </references>
      </pivotArea>
    </format>
    <format dxfId="20">
      <pivotArea collapsedLevelsAreSubtotals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9">
      <pivotArea collapsedLevelsAreSubtotals="1" fieldPosition="0">
        <references count="4">
          <reference field="2" count="1" selected="0">
            <x v="12"/>
          </reference>
          <reference field="3" count="1">
            <x v="68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8">
      <pivotArea dataOnly="0" fieldPosition="0">
        <references count="1">
          <reference field="5" count="1">
            <x v="4"/>
          </reference>
        </references>
      </pivotArea>
    </format>
    <format dxfId="17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6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5">
      <pivotArea dataOnly="0" labelOnly="1" fieldPosition="0">
        <references count="3">
          <reference field="2" count="1" selected="0">
            <x v="2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4">
      <pivotArea dataOnly="0" labelOnly="1" fieldPosition="0">
        <references count="3">
          <reference field="2" count="1" selected="0">
            <x v="3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3">
      <pivotArea dataOnly="0" labelOnly="1" fieldPosition="0">
        <references count="3">
          <reference field="2" count="1" selected="0">
            <x v="4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2">
      <pivotArea dataOnly="0" labelOnly="1" fieldPosition="0">
        <references count="3">
          <reference field="2" count="1" selected="0">
            <x v="5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1">
      <pivotArea dataOnly="0" labelOnly="1" fieldPosition="0">
        <references count="3">
          <reference field="2" count="1" selected="0">
            <x v="6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0">
      <pivotArea dataOnly="0" labelOnly="1" fieldPosition="0">
        <references count="3">
          <reference field="2" count="1" selected="0">
            <x v="7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9">
      <pivotArea dataOnly="0" labelOnly="1" fieldPosition="0">
        <references count="3">
          <reference field="2" count="1" selected="0">
            <x v="8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8">
      <pivotArea dataOnly="0" labelOnly="1" fieldPosition="0">
        <references count="3">
          <reference field="2" count="1" selected="0">
            <x v="9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7">
      <pivotArea dataOnly="0" labelOnly="1" fieldPosition="0">
        <references count="3">
          <reference field="2" count="1" selected="0">
            <x v="10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6">
      <pivotArea dataOnly="0" labelOnly="1" fieldPosition="0">
        <references count="3">
          <reference field="2" count="1" selected="0">
            <x v="11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5">
      <pivotArea dataOnly="0" labelOnly="1" fieldPosition="0">
        <references count="3">
          <reference field="2" count="1" selected="0">
            <x v="1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">
      <pivotArea dataOnly="0" fieldPosition="0">
        <references count="3">
          <reference field="2" count="1" selected="0">
            <x v="1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">
      <pivotArea dataOnly="0" labelOnly="1" fieldPosition="0">
        <references count="3">
          <reference field="2" count="1" selected="0">
            <x v="1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">
      <pivotArea dataOnly="0" labelOnly="1" fieldPosition="0">
        <references count="3">
          <reference field="2" count="1" selected="0">
            <x v="13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1">
      <pivotArea dataOnly="0" labelOnly="1" fieldPosition="0">
        <references count="3">
          <reference field="2" count="1" selected="0">
            <x v="14"/>
          </reference>
          <reference field="4" count="1" selected="0">
            <x v="1"/>
          </reference>
          <reference field="5" count="1">
            <x v="4"/>
          </reference>
        </references>
      </pivotArea>
    </format>
    <format dxfId="0">
      <pivotArea dataOnly="0" labelOnly="1" fieldPosition="0">
        <references count="3">
          <reference field="2" count="1" selected="0">
            <x v="15"/>
          </reference>
          <reference field="4" count="1" selected="0">
            <x v="1"/>
          </reference>
          <reference field="5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AE57-1195-4ED1-AAC1-7C5F10ECCFA5}">
  <sheetPr>
    <tabColor rgb="FFCCFF66"/>
  </sheetPr>
  <dimension ref="A1:I61"/>
  <sheetViews>
    <sheetView zoomScale="110" zoomScaleNormal="110" workbookViewId="0">
      <selection activeCell="B1" sqref="B1"/>
    </sheetView>
  </sheetViews>
  <sheetFormatPr defaultRowHeight="15" x14ac:dyDescent="0.25"/>
  <cols>
    <col min="1" max="1" width="6" style="40" customWidth="1"/>
    <col min="2" max="3" width="45.7109375" style="12" customWidth="1"/>
    <col min="4" max="4" width="50.7109375" style="6" customWidth="1"/>
    <col min="5" max="7" width="20.7109375" style="6" customWidth="1"/>
    <col min="8" max="8" width="12.7109375" style="14" customWidth="1"/>
    <col min="9" max="9" width="12.7109375" style="17" customWidth="1"/>
    <col min="10" max="16384" width="9.140625" style="6"/>
  </cols>
  <sheetData>
    <row r="1" spans="1:9" ht="18.75" customHeight="1" x14ac:dyDescent="0.25">
      <c r="B1" s="37" t="s">
        <v>435</v>
      </c>
      <c r="C1" s="37"/>
    </row>
    <row r="3" spans="1:9" s="13" customFormat="1" ht="43.5" customHeight="1" x14ac:dyDescent="0.25">
      <c r="A3" s="41" t="s">
        <v>0</v>
      </c>
      <c r="B3" s="21" t="s">
        <v>403</v>
      </c>
      <c r="C3" s="21" t="s">
        <v>1</v>
      </c>
      <c r="D3" s="22" t="s">
        <v>395</v>
      </c>
      <c r="E3" s="22" t="s">
        <v>29</v>
      </c>
      <c r="F3" s="22" t="s">
        <v>34</v>
      </c>
      <c r="G3" s="22" t="s">
        <v>517</v>
      </c>
      <c r="H3" s="23" t="s">
        <v>31</v>
      </c>
      <c r="I3" s="23" t="s">
        <v>2</v>
      </c>
    </row>
    <row r="4" spans="1:9" ht="30" customHeight="1" x14ac:dyDescent="0.25">
      <c r="A4" s="42" t="s">
        <v>36</v>
      </c>
      <c r="B4" s="2" t="s">
        <v>8</v>
      </c>
      <c r="C4" s="2" t="str">
        <f>CONCATENATE(1,". ",B4)</f>
        <v>1. KANCELARIA PREZESA RADY MINISTRÓW</v>
      </c>
      <c r="D4" s="1" t="s">
        <v>32</v>
      </c>
      <c r="E4" s="1" t="s">
        <v>33</v>
      </c>
      <c r="F4" s="1" t="s">
        <v>35</v>
      </c>
      <c r="G4" s="1" t="s">
        <v>35</v>
      </c>
      <c r="H4" s="5">
        <v>1</v>
      </c>
      <c r="I4" s="18">
        <f>SUM(H4:H26)</f>
        <v>35</v>
      </c>
    </row>
    <row r="5" spans="1:9" ht="30" customHeight="1" x14ac:dyDescent="0.25">
      <c r="A5" s="42" t="s">
        <v>38</v>
      </c>
      <c r="B5" s="2" t="s">
        <v>8</v>
      </c>
      <c r="C5" s="2" t="str">
        <f t="shared" ref="C5:C26" si="0">CONCATENATE(1,". ",B5)</f>
        <v>1. KANCELARIA PREZESA RADY MINISTRÓW</v>
      </c>
      <c r="D5" s="7" t="s">
        <v>37</v>
      </c>
      <c r="E5" s="1" t="s">
        <v>33</v>
      </c>
      <c r="F5" s="1" t="s">
        <v>35</v>
      </c>
      <c r="G5" s="1" t="s">
        <v>35</v>
      </c>
      <c r="H5" s="5">
        <v>4</v>
      </c>
      <c r="I5" s="15"/>
    </row>
    <row r="6" spans="1:9" ht="30" customHeight="1" x14ac:dyDescent="0.25">
      <c r="A6" s="42" t="s">
        <v>39</v>
      </c>
      <c r="B6" s="2" t="s">
        <v>8</v>
      </c>
      <c r="C6" s="2" t="str">
        <f t="shared" si="0"/>
        <v>1. KANCELARIA PREZESA RADY MINISTRÓW</v>
      </c>
      <c r="D6" s="1" t="s">
        <v>42</v>
      </c>
      <c r="E6" s="1" t="s">
        <v>33</v>
      </c>
      <c r="F6" s="1" t="s">
        <v>35</v>
      </c>
      <c r="G6" s="1" t="s">
        <v>35</v>
      </c>
      <c r="H6" s="5">
        <v>1</v>
      </c>
      <c r="I6" s="15"/>
    </row>
    <row r="7" spans="1:9" ht="30" customHeight="1" x14ac:dyDescent="0.25">
      <c r="A7" s="42" t="s">
        <v>40</v>
      </c>
      <c r="B7" s="2" t="s">
        <v>8</v>
      </c>
      <c r="C7" s="2" t="str">
        <f t="shared" si="0"/>
        <v>1. KANCELARIA PREZESA RADY MINISTRÓW</v>
      </c>
      <c r="D7" s="1" t="s">
        <v>43</v>
      </c>
      <c r="E7" s="1" t="s">
        <v>33</v>
      </c>
      <c r="F7" s="1" t="s">
        <v>35</v>
      </c>
      <c r="G7" s="1" t="s">
        <v>35</v>
      </c>
      <c r="H7" s="5">
        <v>4</v>
      </c>
      <c r="I7" s="15"/>
    </row>
    <row r="8" spans="1:9" ht="30" customHeight="1" x14ac:dyDescent="0.25">
      <c r="A8" s="42" t="s">
        <v>41</v>
      </c>
      <c r="B8" s="2" t="s">
        <v>8</v>
      </c>
      <c r="C8" s="2" t="str">
        <f t="shared" si="0"/>
        <v>1. KANCELARIA PREZESA RADY MINISTRÓW</v>
      </c>
      <c r="D8" s="1" t="s">
        <v>44</v>
      </c>
      <c r="E8" s="1" t="s">
        <v>33</v>
      </c>
      <c r="F8" s="1" t="s">
        <v>35</v>
      </c>
      <c r="G8" s="1" t="s">
        <v>35</v>
      </c>
      <c r="H8" s="5">
        <v>1</v>
      </c>
      <c r="I8" s="15"/>
    </row>
    <row r="9" spans="1:9" ht="30" customHeight="1" x14ac:dyDescent="0.25">
      <c r="A9" s="42" t="s">
        <v>45</v>
      </c>
      <c r="B9" s="2" t="s">
        <v>8</v>
      </c>
      <c r="C9" s="2" t="str">
        <f t="shared" si="0"/>
        <v>1. KANCELARIA PREZESA RADY MINISTRÓW</v>
      </c>
      <c r="D9" s="1" t="s">
        <v>52</v>
      </c>
      <c r="E9" s="1" t="s">
        <v>33</v>
      </c>
      <c r="F9" s="1" t="s">
        <v>35</v>
      </c>
      <c r="G9" s="1" t="s">
        <v>35</v>
      </c>
      <c r="H9" s="5">
        <v>1</v>
      </c>
      <c r="I9" s="15"/>
    </row>
    <row r="10" spans="1:9" ht="30" customHeight="1" x14ac:dyDescent="0.25">
      <c r="A10" s="42" t="s">
        <v>46</v>
      </c>
      <c r="B10" s="2" t="s">
        <v>8</v>
      </c>
      <c r="C10" s="2" t="str">
        <f t="shared" si="0"/>
        <v>1. KANCELARIA PREZESA RADY MINISTRÓW</v>
      </c>
      <c r="D10" s="1" t="s">
        <v>53</v>
      </c>
      <c r="E10" s="1" t="s">
        <v>33</v>
      </c>
      <c r="F10" s="1" t="s">
        <v>35</v>
      </c>
      <c r="G10" s="1" t="s">
        <v>35</v>
      </c>
      <c r="H10" s="5">
        <v>1</v>
      </c>
      <c r="I10" s="15"/>
    </row>
    <row r="11" spans="1:9" ht="30" customHeight="1" x14ac:dyDescent="0.25">
      <c r="A11" s="42" t="s">
        <v>47</v>
      </c>
      <c r="B11" s="2" t="s">
        <v>8</v>
      </c>
      <c r="C11" s="2" t="str">
        <f t="shared" si="0"/>
        <v>1. KANCELARIA PREZESA RADY MINISTRÓW</v>
      </c>
      <c r="D11" s="1" t="s">
        <v>54</v>
      </c>
      <c r="E11" s="1" t="s">
        <v>33</v>
      </c>
      <c r="F11" s="1" t="s">
        <v>35</v>
      </c>
      <c r="G11" s="1" t="s">
        <v>35</v>
      </c>
      <c r="H11" s="5">
        <v>3</v>
      </c>
      <c r="I11" s="15"/>
    </row>
    <row r="12" spans="1:9" ht="30" customHeight="1" x14ac:dyDescent="0.25">
      <c r="A12" s="42" t="s">
        <v>48</v>
      </c>
      <c r="B12" s="2" t="s">
        <v>8</v>
      </c>
      <c r="C12" s="2" t="str">
        <f t="shared" si="0"/>
        <v>1. KANCELARIA PREZESA RADY MINISTRÓW</v>
      </c>
      <c r="D12" s="1" t="s">
        <v>55</v>
      </c>
      <c r="E12" s="1" t="s">
        <v>33</v>
      </c>
      <c r="F12" s="1" t="s">
        <v>35</v>
      </c>
      <c r="G12" s="1" t="s">
        <v>35</v>
      </c>
      <c r="H12" s="5">
        <v>1</v>
      </c>
      <c r="I12" s="15"/>
    </row>
    <row r="13" spans="1:9" ht="30" customHeight="1" x14ac:dyDescent="0.25">
      <c r="A13" s="42" t="s">
        <v>49</v>
      </c>
      <c r="B13" s="2" t="s">
        <v>8</v>
      </c>
      <c r="C13" s="2" t="str">
        <f t="shared" si="0"/>
        <v>1. KANCELARIA PREZESA RADY MINISTRÓW</v>
      </c>
      <c r="D13" s="1" t="s">
        <v>56</v>
      </c>
      <c r="E13" s="1" t="s">
        <v>33</v>
      </c>
      <c r="F13" s="1" t="s">
        <v>35</v>
      </c>
      <c r="G13" s="1" t="s">
        <v>35</v>
      </c>
      <c r="H13" s="5">
        <v>1</v>
      </c>
      <c r="I13" s="15"/>
    </row>
    <row r="14" spans="1:9" ht="30" customHeight="1" x14ac:dyDescent="0.25">
      <c r="A14" s="42" t="s">
        <v>50</v>
      </c>
      <c r="B14" s="2" t="s">
        <v>8</v>
      </c>
      <c r="C14" s="2" t="str">
        <f t="shared" si="0"/>
        <v>1. KANCELARIA PREZESA RADY MINISTRÓW</v>
      </c>
      <c r="D14" s="1" t="s">
        <v>57</v>
      </c>
      <c r="E14" s="1" t="s">
        <v>33</v>
      </c>
      <c r="F14" s="1" t="s">
        <v>35</v>
      </c>
      <c r="G14" s="1" t="s">
        <v>35</v>
      </c>
      <c r="H14" s="5">
        <v>3</v>
      </c>
      <c r="I14" s="15"/>
    </row>
    <row r="15" spans="1:9" ht="30" customHeight="1" x14ac:dyDescent="0.25">
      <c r="A15" s="42" t="s">
        <v>51</v>
      </c>
      <c r="B15" s="2" t="s">
        <v>8</v>
      </c>
      <c r="C15" s="2" t="str">
        <f t="shared" si="0"/>
        <v>1. KANCELARIA PREZESA RADY MINISTRÓW</v>
      </c>
      <c r="D15" s="1" t="s">
        <v>80</v>
      </c>
      <c r="E15" s="1" t="s">
        <v>33</v>
      </c>
      <c r="F15" s="1" t="s">
        <v>35</v>
      </c>
      <c r="G15" s="1" t="s">
        <v>35</v>
      </c>
      <c r="H15" s="5">
        <v>1</v>
      </c>
      <c r="I15" s="15"/>
    </row>
    <row r="16" spans="1:9" ht="30" customHeight="1" x14ac:dyDescent="0.25">
      <c r="A16" s="42" t="s">
        <v>59</v>
      </c>
      <c r="B16" s="2" t="s">
        <v>8</v>
      </c>
      <c r="C16" s="2" t="str">
        <f t="shared" si="0"/>
        <v>1. KANCELARIA PREZESA RADY MINISTRÓW</v>
      </c>
      <c r="D16" s="1" t="s">
        <v>58</v>
      </c>
      <c r="E16" s="1" t="s">
        <v>33</v>
      </c>
      <c r="F16" s="1" t="s">
        <v>35</v>
      </c>
      <c r="G16" s="1" t="s">
        <v>35</v>
      </c>
      <c r="H16" s="5">
        <v>2</v>
      </c>
      <c r="I16" s="15"/>
    </row>
    <row r="17" spans="1:9" ht="30" customHeight="1" x14ac:dyDescent="0.25">
      <c r="A17" s="42" t="s">
        <v>60</v>
      </c>
      <c r="B17" s="2" t="s">
        <v>8</v>
      </c>
      <c r="C17" s="2" t="str">
        <f t="shared" si="0"/>
        <v>1. KANCELARIA PREZESA RADY MINISTRÓW</v>
      </c>
      <c r="D17" s="1" t="s">
        <v>61</v>
      </c>
      <c r="E17" s="1" t="s">
        <v>33</v>
      </c>
      <c r="F17" s="1" t="s">
        <v>35</v>
      </c>
      <c r="G17" s="1" t="s">
        <v>35</v>
      </c>
      <c r="H17" s="5">
        <v>1</v>
      </c>
      <c r="I17" s="15"/>
    </row>
    <row r="18" spans="1:9" ht="30" customHeight="1" x14ac:dyDescent="0.25">
      <c r="A18" s="42" t="s">
        <v>63</v>
      </c>
      <c r="B18" s="2" t="s">
        <v>8</v>
      </c>
      <c r="C18" s="2" t="str">
        <f t="shared" si="0"/>
        <v>1. KANCELARIA PREZESA RADY MINISTRÓW</v>
      </c>
      <c r="D18" s="1" t="s">
        <v>62</v>
      </c>
      <c r="E18" s="1" t="s">
        <v>33</v>
      </c>
      <c r="F18" s="1" t="s">
        <v>35</v>
      </c>
      <c r="G18" s="1" t="s">
        <v>35</v>
      </c>
      <c r="H18" s="5">
        <v>2</v>
      </c>
      <c r="I18" s="15"/>
    </row>
    <row r="19" spans="1:9" ht="30" customHeight="1" x14ac:dyDescent="0.25">
      <c r="A19" s="42" t="s">
        <v>64</v>
      </c>
      <c r="B19" s="2" t="s">
        <v>8</v>
      </c>
      <c r="C19" s="2" t="str">
        <f t="shared" si="0"/>
        <v>1. KANCELARIA PREZESA RADY MINISTRÓW</v>
      </c>
      <c r="D19" s="1" t="s">
        <v>65</v>
      </c>
      <c r="E19" s="1" t="s">
        <v>33</v>
      </c>
      <c r="F19" s="1" t="s">
        <v>35</v>
      </c>
      <c r="G19" s="1" t="s">
        <v>35</v>
      </c>
      <c r="H19" s="5">
        <v>1</v>
      </c>
      <c r="I19" s="15"/>
    </row>
    <row r="20" spans="1:9" ht="30" customHeight="1" x14ac:dyDescent="0.25">
      <c r="A20" s="42" t="s">
        <v>68</v>
      </c>
      <c r="B20" s="2" t="s">
        <v>8</v>
      </c>
      <c r="C20" s="2" t="str">
        <f t="shared" si="0"/>
        <v>1. KANCELARIA PREZESA RADY MINISTRÓW</v>
      </c>
      <c r="D20" s="1" t="s">
        <v>66</v>
      </c>
      <c r="E20" s="1" t="s">
        <v>33</v>
      </c>
      <c r="F20" s="1" t="s">
        <v>35</v>
      </c>
      <c r="G20" s="1" t="s">
        <v>35</v>
      </c>
      <c r="H20" s="5">
        <v>1</v>
      </c>
      <c r="I20" s="15"/>
    </row>
    <row r="21" spans="1:9" ht="30" customHeight="1" x14ac:dyDescent="0.25">
      <c r="A21" s="42" t="s">
        <v>70</v>
      </c>
      <c r="B21" s="2" t="s">
        <v>8</v>
      </c>
      <c r="C21" s="2" t="str">
        <f t="shared" si="0"/>
        <v>1. KANCELARIA PREZESA RADY MINISTRÓW</v>
      </c>
      <c r="D21" s="1" t="s">
        <v>67</v>
      </c>
      <c r="E21" s="1" t="s">
        <v>33</v>
      </c>
      <c r="F21" s="1" t="s">
        <v>35</v>
      </c>
      <c r="G21" s="1" t="s">
        <v>35</v>
      </c>
      <c r="H21" s="5">
        <v>1</v>
      </c>
      <c r="I21" s="15"/>
    </row>
    <row r="22" spans="1:9" ht="30" customHeight="1" x14ac:dyDescent="0.25">
      <c r="A22" s="42" t="s">
        <v>71</v>
      </c>
      <c r="B22" s="2" t="s">
        <v>8</v>
      </c>
      <c r="C22" s="2" t="str">
        <f t="shared" si="0"/>
        <v>1. KANCELARIA PREZESA RADY MINISTRÓW</v>
      </c>
      <c r="D22" s="1" t="s">
        <v>69</v>
      </c>
      <c r="E22" s="1" t="s">
        <v>33</v>
      </c>
      <c r="F22" s="1" t="s">
        <v>35</v>
      </c>
      <c r="G22" s="1" t="s">
        <v>35</v>
      </c>
      <c r="H22" s="5">
        <v>1</v>
      </c>
      <c r="I22" s="15"/>
    </row>
    <row r="23" spans="1:9" ht="30" customHeight="1" x14ac:dyDescent="0.25">
      <c r="A23" s="42" t="s">
        <v>74</v>
      </c>
      <c r="B23" s="2" t="s">
        <v>8</v>
      </c>
      <c r="C23" s="2" t="str">
        <f t="shared" si="0"/>
        <v>1. KANCELARIA PREZESA RADY MINISTRÓW</v>
      </c>
      <c r="D23" s="1" t="s">
        <v>72</v>
      </c>
      <c r="E23" s="1" t="s">
        <v>33</v>
      </c>
      <c r="F23" s="1" t="s">
        <v>35</v>
      </c>
      <c r="G23" s="1" t="s">
        <v>35</v>
      </c>
      <c r="H23" s="5">
        <v>1</v>
      </c>
      <c r="I23" s="15"/>
    </row>
    <row r="24" spans="1:9" ht="30" customHeight="1" x14ac:dyDescent="0.25">
      <c r="A24" s="42" t="s">
        <v>76</v>
      </c>
      <c r="B24" s="2" t="s">
        <v>8</v>
      </c>
      <c r="C24" s="2" t="str">
        <f t="shared" si="0"/>
        <v>1. KANCELARIA PREZESA RADY MINISTRÓW</v>
      </c>
      <c r="D24" s="1" t="s">
        <v>73</v>
      </c>
      <c r="E24" s="1" t="s">
        <v>33</v>
      </c>
      <c r="F24" s="1" t="s">
        <v>35</v>
      </c>
      <c r="G24" s="1" t="s">
        <v>35</v>
      </c>
      <c r="H24" s="5">
        <v>1</v>
      </c>
      <c r="I24" s="15"/>
    </row>
    <row r="25" spans="1:9" ht="30" customHeight="1" x14ac:dyDescent="0.25">
      <c r="A25" s="42" t="s">
        <v>77</v>
      </c>
      <c r="B25" s="2" t="s">
        <v>8</v>
      </c>
      <c r="C25" s="2" t="str">
        <f t="shared" si="0"/>
        <v>1. KANCELARIA PREZESA RADY MINISTRÓW</v>
      </c>
      <c r="D25" s="1" t="s">
        <v>75</v>
      </c>
      <c r="E25" s="1" t="s">
        <v>33</v>
      </c>
      <c r="F25" s="1" t="s">
        <v>35</v>
      </c>
      <c r="G25" s="1" t="s">
        <v>35</v>
      </c>
      <c r="H25" s="5">
        <v>1</v>
      </c>
      <c r="I25" s="15"/>
    </row>
    <row r="26" spans="1:9" ht="30" customHeight="1" x14ac:dyDescent="0.25">
      <c r="A26" s="42" t="s">
        <v>79</v>
      </c>
      <c r="B26" s="2" t="s">
        <v>8</v>
      </c>
      <c r="C26" s="2" t="str">
        <f t="shared" si="0"/>
        <v>1. KANCELARIA PREZESA RADY MINISTRÓW</v>
      </c>
      <c r="D26" s="1" t="s">
        <v>78</v>
      </c>
      <c r="E26" s="1" t="s">
        <v>33</v>
      </c>
      <c r="F26" s="1" t="s">
        <v>35</v>
      </c>
      <c r="G26" s="1" t="s">
        <v>35</v>
      </c>
      <c r="H26" s="5">
        <v>1</v>
      </c>
      <c r="I26" s="15"/>
    </row>
    <row r="27" spans="1:9" ht="30" customHeight="1" x14ac:dyDescent="0.25">
      <c r="A27" s="43" t="s">
        <v>81</v>
      </c>
      <c r="B27" s="2" t="s">
        <v>26</v>
      </c>
      <c r="C27" s="2" t="str">
        <f>CONCATENATE(2,". ",B27)</f>
        <v>2. MINISTERSTWO CYFRYZACJI</v>
      </c>
      <c r="D27" s="1" t="s">
        <v>37</v>
      </c>
      <c r="E27" s="1" t="s">
        <v>33</v>
      </c>
      <c r="F27" s="1" t="s">
        <v>35</v>
      </c>
      <c r="G27" s="1" t="s">
        <v>35</v>
      </c>
      <c r="H27" s="5">
        <v>1</v>
      </c>
      <c r="I27" s="18">
        <v>1</v>
      </c>
    </row>
    <row r="28" spans="1:9" ht="30" customHeight="1" x14ac:dyDescent="0.25">
      <c r="A28" s="42" t="s">
        <v>82</v>
      </c>
      <c r="B28" s="2" t="s">
        <v>20</v>
      </c>
      <c r="C28" s="2" t="str">
        <f>CONCATENATE(3,". ",B28)</f>
        <v>3. MINISTERSTWO EDUKACJI NARODOWEJ</v>
      </c>
      <c r="D28" s="1" t="s">
        <v>404</v>
      </c>
      <c r="E28" s="1" t="s">
        <v>33</v>
      </c>
      <c r="F28" s="1" t="s">
        <v>35</v>
      </c>
      <c r="G28" s="1" t="s">
        <v>35</v>
      </c>
      <c r="H28" s="5">
        <v>1</v>
      </c>
      <c r="I28" s="18">
        <v>1</v>
      </c>
    </row>
    <row r="29" spans="1:9" ht="30" customHeight="1" x14ac:dyDescent="0.25">
      <c r="A29" s="42" t="s">
        <v>90</v>
      </c>
      <c r="B29" s="2" t="s">
        <v>25</v>
      </c>
      <c r="C29" s="2" t="str">
        <f>CONCATENATE(4,". ",B29)</f>
        <v>4. MINISTERSTWO FINANSÓW</v>
      </c>
      <c r="D29" s="1" t="s">
        <v>405</v>
      </c>
      <c r="E29" s="1" t="s">
        <v>33</v>
      </c>
      <c r="F29" s="1" t="s">
        <v>35</v>
      </c>
      <c r="G29" s="1" t="s">
        <v>35</v>
      </c>
      <c r="H29" s="5">
        <v>1</v>
      </c>
      <c r="I29" s="19">
        <f>SUM(H29:H40)</f>
        <v>28</v>
      </c>
    </row>
    <row r="30" spans="1:9" ht="30" customHeight="1" x14ac:dyDescent="0.25">
      <c r="A30" s="42" t="s">
        <v>421</v>
      </c>
      <c r="B30" s="2" t="s">
        <v>25</v>
      </c>
      <c r="C30" s="2" t="str">
        <f t="shared" ref="C30:C40" si="1">CONCATENATE(4,". ",B30)</f>
        <v>4. MINISTERSTWO FINANSÓW</v>
      </c>
      <c r="D30" s="1" t="s">
        <v>37</v>
      </c>
      <c r="E30" s="1" t="s">
        <v>33</v>
      </c>
      <c r="F30" s="1" t="s">
        <v>35</v>
      </c>
      <c r="G30" s="1" t="s">
        <v>35</v>
      </c>
      <c r="H30" s="5">
        <v>5</v>
      </c>
      <c r="I30" s="16"/>
    </row>
    <row r="31" spans="1:9" ht="30" customHeight="1" x14ac:dyDescent="0.25">
      <c r="A31" s="42" t="s">
        <v>422</v>
      </c>
      <c r="B31" s="2" t="s">
        <v>25</v>
      </c>
      <c r="C31" s="2" t="str">
        <f t="shared" si="1"/>
        <v>4. MINISTERSTWO FINANSÓW</v>
      </c>
      <c r="D31" s="1" t="s">
        <v>406</v>
      </c>
      <c r="E31" s="1" t="s">
        <v>33</v>
      </c>
      <c r="F31" s="1" t="s">
        <v>35</v>
      </c>
      <c r="G31" s="1" t="s">
        <v>35</v>
      </c>
      <c r="H31" s="5">
        <v>9</v>
      </c>
      <c r="I31" s="16"/>
    </row>
    <row r="32" spans="1:9" ht="30" customHeight="1" x14ac:dyDescent="0.25">
      <c r="A32" s="42" t="s">
        <v>423</v>
      </c>
      <c r="B32" s="2" t="s">
        <v>25</v>
      </c>
      <c r="C32" s="2" t="str">
        <f t="shared" si="1"/>
        <v>4. MINISTERSTWO FINANSÓW</v>
      </c>
      <c r="D32" s="1" t="s">
        <v>407</v>
      </c>
      <c r="E32" s="1" t="s">
        <v>33</v>
      </c>
      <c r="F32" s="1" t="s">
        <v>35</v>
      </c>
      <c r="G32" s="1" t="s">
        <v>35</v>
      </c>
      <c r="H32" s="5">
        <v>1</v>
      </c>
      <c r="I32" s="16"/>
    </row>
    <row r="33" spans="1:9" ht="30" customHeight="1" x14ac:dyDescent="0.25">
      <c r="A33" s="42" t="s">
        <v>424</v>
      </c>
      <c r="B33" s="2" t="s">
        <v>25</v>
      </c>
      <c r="C33" s="2" t="str">
        <f t="shared" si="1"/>
        <v>4. MINISTERSTWO FINANSÓW</v>
      </c>
      <c r="D33" s="1" t="s">
        <v>408</v>
      </c>
      <c r="E33" s="1" t="s">
        <v>33</v>
      </c>
      <c r="F33" s="1" t="s">
        <v>35</v>
      </c>
      <c r="G33" s="1" t="s">
        <v>35</v>
      </c>
      <c r="H33" s="5">
        <v>1</v>
      </c>
      <c r="I33" s="16"/>
    </row>
    <row r="34" spans="1:9" ht="30" customHeight="1" x14ac:dyDescent="0.25">
      <c r="A34" s="42" t="s">
        <v>425</v>
      </c>
      <c r="B34" s="2" t="s">
        <v>25</v>
      </c>
      <c r="C34" s="2" t="str">
        <f t="shared" si="1"/>
        <v>4. MINISTERSTWO FINANSÓW</v>
      </c>
      <c r="D34" s="1" t="s">
        <v>409</v>
      </c>
      <c r="E34" s="1" t="s">
        <v>33</v>
      </c>
      <c r="F34" s="1" t="s">
        <v>35</v>
      </c>
      <c r="G34" s="1" t="s">
        <v>35</v>
      </c>
      <c r="H34" s="5">
        <v>2</v>
      </c>
      <c r="I34" s="16"/>
    </row>
    <row r="35" spans="1:9" ht="30" customHeight="1" x14ac:dyDescent="0.25">
      <c r="A35" s="42" t="s">
        <v>426</v>
      </c>
      <c r="B35" s="2" t="s">
        <v>25</v>
      </c>
      <c r="C35" s="2" t="str">
        <f t="shared" si="1"/>
        <v>4. MINISTERSTWO FINANSÓW</v>
      </c>
      <c r="D35" s="1" t="s">
        <v>410</v>
      </c>
      <c r="E35" s="1" t="s">
        <v>33</v>
      </c>
      <c r="F35" s="1" t="s">
        <v>35</v>
      </c>
      <c r="G35" s="1" t="s">
        <v>35</v>
      </c>
      <c r="H35" s="5">
        <v>2</v>
      </c>
      <c r="I35" s="16"/>
    </row>
    <row r="36" spans="1:9" ht="30" customHeight="1" x14ac:dyDescent="0.25">
      <c r="A36" s="42" t="s">
        <v>427</v>
      </c>
      <c r="B36" s="2" t="s">
        <v>25</v>
      </c>
      <c r="C36" s="2" t="str">
        <f t="shared" si="1"/>
        <v>4. MINISTERSTWO FINANSÓW</v>
      </c>
      <c r="D36" s="1" t="s">
        <v>411</v>
      </c>
      <c r="E36" s="1" t="s">
        <v>33</v>
      </c>
      <c r="F36" s="1" t="s">
        <v>35</v>
      </c>
      <c r="G36" s="1" t="s">
        <v>35</v>
      </c>
      <c r="H36" s="5">
        <v>1</v>
      </c>
      <c r="I36" s="16"/>
    </row>
    <row r="37" spans="1:9" ht="30" customHeight="1" x14ac:dyDescent="0.25">
      <c r="A37" s="42" t="s">
        <v>428</v>
      </c>
      <c r="B37" s="2" t="s">
        <v>25</v>
      </c>
      <c r="C37" s="2" t="str">
        <f t="shared" si="1"/>
        <v>4. MINISTERSTWO FINANSÓW</v>
      </c>
      <c r="D37" s="1" t="s">
        <v>412</v>
      </c>
      <c r="E37" s="1" t="s">
        <v>33</v>
      </c>
      <c r="F37" s="1" t="s">
        <v>35</v>
      </c>
      <c r="G37" s="1" t="s">
        <v>35</v>
      </c>
      <c r="H37" s="5">
        <v>1</v>
      </c>
      <c r="I37" s="16"/>
    </row>
    <row r="38" spans="1:9" ht="30" customHeight="1" x14ac:dyDescent="0.25">
      <c r="A38" s="42" t="s">
        <v>429</v>
      </c>
      <c r="B38" s="2" t="s">
        <v>25</v>
      </c>
      <c r="C38" s="2" t="str">
        <f t="shared" si="1"/>
        <v>4. MINISTERSTWO FINANSÓW</v>
      </c>
      <c r="D38" s="1" t="s">
        <v>413</v>
      </c>
      <c r="E38" s="1" t="s">
        <v>33</v>
      </c>
      <c r="F38" s="1" t="s">
        <v>35</v>
      </c>
      <c r="G38" s="1" t="s">
        <v>35</v>
      </c>
      <c r="H38" s="5">
        <v>1</v>
      </c>
      <c r="I38" s="16"/>
    </row>
    <row r="39" spans="1:9" ht="30" customHeight="1" x14ac:dyDescent="0.25">
      <c r="A39" s="42" t="s">
        <v>430</v>
      </c>
      <c r="B39" s="2" t="s">
        <v>25</v>
      </c>
      <c r="C39" s="2" t="str">
        <f t="shared" si="1"/>
        <v>4. MINISTERSTWO FINANSÓW</v>
      </c>
      <c r="D39" s="1" t="s">
        <v>133</v>
      </c>
      <c r="E39" s="1" t="s">
        <v>33</v>
      </c>
      <c r="F39" s="1" t="s">
        <v>35</v>
      </c>
      <c r="G39" s="1" t="s">
        <v>35</v>
      </c>
      <c r="H39" s="5">
        <v>3</v>
      </c>
      <c r="I39" s="16"/>
    </row>
    <row r="40" spans="1:9" ht="30" customHeight="1" x14ac:dyDescent="0.25">
      <c r="A40" s="42" t="s">
        <v>431</v>
      </c>
      <c r="B40" s="2" t="s">
        <v>25</v>
      </c>
      <c r="C40" s="2" t="str">
        <f t="shared" si="1"/>
        <v>4. MINISTERSTWO FINANSÓW</v>
      </c>
      <c r="D40" s="1" t="s">
        <v>414</v>
      </c>
      <c r="E40" s="1" t="s">
        <v>33</v>
      </c>
      <c r="F40" s="1" t="s">
        <v>35</v>
      </c>
      <c r="G40" s="1" t="s">
        <v>35</v>
      </c>
      <c r="H40" s="5">
        <v>1</v>
      </c>
      <c r="I40" s="16"/>
    </row>
    <row r="41" spans="1:9" ht="30" customHeight="1" x14ac:dyDescent="0.25">
      <c r="A41" s="44" t="s">
        <v>91</v>
      </c>
      <c r="B41" s="11" t="s">
        <v>103</v>
      </c>
      <c r="C41" s="2" t="str">
        <f>CONCATENATE(5,". ",B41)</f>
        <v>5. MINISTERSTWO GOSPODARKI MORSKIEJ I ŻEGLUGI ŚRÓDLĄDOWEJ</v>
      </c>
      <c r="D41" s="3" t="s">
        <v>97</v>
      </c>
      <c r="E41" s="3" t="s">
        <v>33</v>
      </c>
      <c r="F41" s="3" t="s">
        <v>35</v>
      </c>
      <c r="G41" s="3" t="s">
        <v>35</v>
      </c>
      <c r="H41" s="8">
        <v>2</v>
      </c>
      <c r="I41" s="19">
        <f>SUM(H41:H42)</f>
        <v>3</v>
      </c>
    </row>
    <row r="42" spans="1:9" ht="30" customHeight="1" x14ac:dyDescent="0.25">
      <c r="A42" s="44" t="s">
        <v>92</v>
      </c>
      <c r="B42" s="11" t="s">
        <v>103</v>
      </c>
      <c r="C42" s="2" t="str">
        <f>CONCATENATE(5,". ",B42)</f>
        <v>5. MINISTERSTWO GOSPODARKI MORSKIEJ I ŻEGLUGI ŚRÓDLĄDOWEJ</v>
      </c>
      <c r="D42" s="3" t="s">
        <v>98</v>
      </c>
      <c r="E42" s="3" t="s">
        <v>33</v>
      </c>
      <c r="F42" s="3" t="s">
        <v>35</v>
      </c>
      <c r="G42" s="3" t="s">
        <v>35</v>
      </c>
      <c r="H42" s="8">
        <v>1</v>
      </c>
      <c r="I42" s="16"/>
    </row>
    <row r="43" spans="1:9" ht="30" customHeight="1" x14ac:dyDescent="0.25">
      <c r="A43" s="44" t="s">
        <v>99</v>
      </c>
      <c r="B43" s="2" t="s">
        <v>21</v>
      </c>
      <c r="C43" s="2" t="str">
        <f>CONCATENATE(6,". ",B43)</f>
        <v>6. MINISTERSTWO INFRASTRUKTURY</v>
      </c>
      <c r="D43" s="3" t="s">
        <v>415</v>
      </c>
      <c r="E43" s="3" t="s">
        <v>33</v>
      </c>
      <c r="F43" s="3" t="s">
        <v>35</v>
      </c>
      <c r="G43" s="3" t="s">
        <v>35</v>
      </c>
      <c r="H43" s="8">
        <v>18</v>
      </c>
      <c r="I43" s="19">
        <v>18</v>
      </c>
    </row>
    <row r="44" spans="1:9" ht="30" customHeight="1" x14ac:dyDescent="0.25">
      <c r="A44" s="42" t="s">
        <v>432</v>
      </c>
      <c r="B44" s="2" t="s">
        <v>17</v>
      </c>
      <c r="C44" s="2" t="str">
        <f>CONCATENATE(7,". ",B44)</f>
        <v>7. KOMENDA WOJEWÓDZKA POLICJI W OLSZTYNIE</v>
      </c>
      <c r="D44" s="1" t="s">
        <v>314</v>
      </c>
      <c r="E44" s="1" t="s">
        <v>315</v>
      </c>
      <c r="F44" s="1" t="s">
        <v>316</v>
      </c>
      <c r="G44" s="1" t="s">
        <v>316</v>
      </c>
      <c r="H44" s="5">
        <v>4</v>
      </c>
      <c r="I44" s="18">
        <v>4</v>
      </c>
    </row>
    <row r="45" spans="1:9" ht="30" customHeight="1" x14ac:dyDescent="0.25">
      <c r="A45" s="42" t="s">
        <v>104</v>
      </c>
      <c r="B45" s="2" t="s">
        <v>5</v>
      </c>
      <c r="C45" s="2" t="str">
        <f>CONCATENATE(8,". ",B45)</f>
        <v>8. POMORSKI URZĄD WOJEWÓDZKI</v>
      </c>
      <c r="D45" s="1" t="s">
        <v>359</v>
      </c>
      <c r="E45" s="1" t="s">
        <v>360</v>
      </c>
      <c r="F45" s="1" t="s">
        <v>361</v>
      </c>
      <c r="G45" s="1" t="s">
        <v>361</v>
      </c>
      <c r="H45" s="5">
        <v>10</v>
      </c>
      <c r="I45" s="18">
        <v>10</v>
      </c>
    </row>
    <row r="46" spans="1:9" ht="30" customHeight="1" x14ac:dyDescent="0.25">
      <c r="A46" s="42" t="s">
        <v>111</v>
      </c>
      <c r="B46" s="2" t="s">
        <v>14</v>
      </c>
      <c r="C46" s="2" t="str">
        <f>CONCATENATE(9,". ",B46)</f>
        <v>9. WARMIŃSKO-MAZURSKI URZĄD WOJEWÓDZKI</v>
      </c>
      <c r="D46" s="1" t="s">
        <v>365</v>
      </c>
      <c r="E46" s="1" t="s">
        <v>315</v>
      </c>
      <c r="F46" s="1" t="s">
        <v>316</v>
      </c>
      <c r="G46" s="1" t="s">
        <v>316</v>
      </c>
      <c r="H46" s="5">
        <v>1</v>
      </c>
      <c r="I46" s="18">
        <f>SUM(H46:H51)</f>
        <v>8</v>
      </c>
    </row>
    <row r="47" spans="1:9" ht="30" customHeight="1" x14ac:dyDescent="0.25">
      <c r="A47" s="42" t="s">
        <v>112</v>
      </c>
      <c r="B47" s="2" t="s">
        <v>14</v>
      </c>
      <c r="C47" s="2" t="str">
        <f t="shared" ref="C47:C51" si="2">CONCATENATE(9,". ",B47)</f>
        <v>9. WARMIŃSKO-MAZURSKI URZĄD WOJEWÓDZKI</v>
      </c>
      <c r="D47" s="1" t="s">
        <v>355</v>
      </c>
      <c r="E47" s="1" t="s">
        <v>315</v>
      </c>
      <c r="F47" s="1" t="s">
        <v>316</v>
      </c>
      <c r="G47" s="1" t="s">
        <v>316</v>
      </c>
      <c r="H47" s="5">
        <v>2</v>
      </c>
      <c r="I47" s="15"/>
    </row>
    <row r="48" spans="1:9" ht="30" customHeight="1" x14ac:dyDescent="0.25">
      <c r="A48" s="42" t="s">
        <v>113</v>
      </c>
      <c r="B48" s="2" t="s">
        <v>14</v>
      </c>
      <c r="C48" s="2" t="str">
        <f t="shared" si="2"/>
        <v>9. WARMIŃSKO-MAZURSKI URZĄD WOJEWÓDZKI</v>
      </c>
      <c r="D48" s="1" t="s">
        <v>366</v>
      </c>
      <c r="E48" s="1" t="s">
        <v>315</v>
      </c>
      <c r="F48" s="1" t="s">
        <v>316</v>
      </c>
      <c r="G48" s="1" t="s">
        <v>316</v>
      </c>
      <c r="H48" s="5">
        <v>1</v>
      </c>
      <c r="I48" s="15"/>
    </row>
    <row r="49" spans="1:9" ht="30" customHeight="1" x14ac:dyDescent="0.25">
      <c r="A49" s="42" t="s">
        <v>114</v>
      </c>
      <c r="B49" s="2" t="s">
        <v>14</v>
      </c>
      <c r="C49" s="2" t="str">
        <f t="shared" si="2"/>
        <v>9. WARMIŃSKO-MAZURSKI URZĄD WOJEWÓDZKI</v>
      </c>
      <c r="D49" s="1" t="s">
        <v>367</v>
      </c>
      <c r="E49" s="1" t="s">
        <v>315</v>
      </c>
      <c r="F49" s="1" t="s">
        <v>368</v>
      </c>
      <c r="G49" s="1" t="s">
        <v>368</v>
      </c>
      <c r="H49" s="5">
        <v>2</v>
      </c>
      <c r="I49" s="15"/>
    </row>
    <row r="50" spans="1:9" ht="30" customHeight="1" x14ac:dyDescent="0.25">
      <c r="A50" s="42" t="s">
        <v>115</v>
      </c>
      <c r="B50" s="2" t="s">
        <v>14</v>
      </c>
      <c r="C50" s="2" t="str">
        <f t="shared" si="2"/>
        <v>9. WARMIŃSKO-MAZURSKI URZĄD WOJEWÓDZKI</v>
      </c>
      <c r="D50" s="1" t="s">
        <v>369</v>
      </c>
      <c r="E50" s="1" t="s">
        <v>315</v>
      </c>
      <c r="F50" s="1" t="s">
        <v>316</v>
      </c>
      <c r="G50" s="1" t="s">
        <v>316</v>
      </c>
      <c r="H50" s="5">
        <v>1</v>
      </c>
      <c r="I50" s="15"/>
    </row>
    <row r="51" spans="1:9" ht="30" customHeight="1" x14ac:dyDescent="0.25">
      <c r="A51" s="42" t="s">
        <v>116</v>
      </c>
      <c r="B51" s="2" t="s">
        <v>14</v>
      </c>
      <c r="C51" s="2" t="str">
        <f t="shared" si="2"/>
        <v>9. WARMIŃSKO-MAZURSKI URZĄD WOJEWÓDZKI</v>
      </c>
      <c r="D51" s="1" t="s">
        <v>370</v>
      </c>
      <c r="E51" s="1" t="s">
        <v>315</v>
      </c>
      <c r="F51" s="1" t="s">
        <v>316</v>
      </c>
      <c r="G51" s="1" t="s">
        <v>316</v>
      </c>
      <c r="H51" s="5">
        <v>1</v>
      </c>
      <c r="I51" s="15"/>
    </row>
    <row r="52" spans="1:9" ht="30" customHeight="1" x14ac:dyDescent="0.25">
      <c r="A52" s="42" t="s">
        <v>129</v>
      </c>
      <c r="B52" s="2" t="s">
        <v>15</v>
      </c>
      <c r="C52" s="2" t="str">
        <f>CONCATENATE(10,". ",B52)</f>
        <v>10. WIELKOPOLSKI URZĄD WOJEWÓDZKI</v>
      </c>
      <c r="D52" s="1" t="s">
        <v>372</v>
      </c>
      <c r="E52" s="1" t="s">
        <v>371</v>
      </c>
      <c r="F52" s="1" t="s">
        <v>373</v>
      </c>
      <c r="G52" s="1" t="s">
        <v>373</v>
      </c>
      <c r="H52" s="5">
        <v>7</v>
      </c>
      <c r="I52" s="18">
        <f>SUM(H52:H55)</f>
        <v>10</v>
      </c>
    </row>
    <row r="53" spans="1:9" ht="30" customHeight="1" x14ac:dyDescent="0.25">
      <c r="A53" s="42" t="s">
        <v>131</v>
      </c>
      <c r="B53" s="2" t="s">
        <v>15</v>
      </c>
      <c r="C53" s="2" t="str">
        <f t="shared" ref="C53:C55" si="3">CONCATENATE(10,". ",B53)</f>
        <v>10. WIELKOPOLSKI URZĄD WOJEWÓDZKI</v>
      </c>
      <c r="D53" s="1" t="s">
        <v>374</v>
      </c>
      <c r="E53" s="1" t="s">
        <v>371</v>
      </c>
      <c r="F53" s="1" t="s">
        <v>373</v>
      </c>
      <c r="G53" s="1" t="s">
        <v>373</v>
      </c>
      <c r="H53" s="5">
        <v>1</v>
      </c>
      <c r="I53" s="15"/>
    </row>
    <row r="54" spans="1:9" ht="30" customHeight="1" x14ac:dyDescent="0.25">
      <c r="A54" s="42" t="s">
        <v>132</v>
      </c>
      <c r="B54" s="2" t="s">
        <v>15</v>
      </c>
      <c r="C54" s="2" t="str">
        <f t="shared" si="3"/>
        <v>10. WIELKOPOLSKI URZĄD WOJEWÓDZKI</v>
      </c>
      <c r="D54" s="1" t="s">
        <v>375</v>
      </c>
      <c r="E54" s="1" t="s">
        <v>371</v>
      </c>
      <c r="F54" s="1" t="s">
        <v>373</v>
      </c>
      <c r="G54" s="1" t="s">
        <v>373</v>
      </c>
      <c r="H54" s="5">
        <v>1</v>
      </c>
      <c r="I54" s="15"/>
    </row>
    <row r="55" spans="1:9" ht="30" customHeight="1" x14ac:dyDescent="0.25">
      <c r="A55" s="42" t="s">
        <v>259</v>
      </c>
      <c r="B55" s="2" t="s">
        <v>15</v>
      </c>
      <c r="C55" s="2" t="str">
        <f t="shared" si="3"/>
        <v>10. WIELKOPOLSKI URZĄD WOJEWÓDZKI</v>
      </c>
      <c r="D55" s="1" t="s">
        <v>376</v>
      </c>
      <c r="E55" s="1" t="s">
        <v>371</v>
      </c>
      <c r="F55" s="1" t="s">
        <v>373</v>
      </c>
      <c r="G55" s="1" t="s">
        <v>373</v>
      </c>
      <c r="H55" s="5">
        <v>1</v>
      </c>
      <c r="I55" s="15"/>
    </row>
    <row r="56" spans="1:9" ht="30" customHeight="1" x14ac:dyDescent="0.25">
      <c r="A56" s="42" t="s">
        <v>134</v>
      </c>
      <c r="B56" s="2" t="s">
        <v>149</v>
      </c>
      <c r="C56" s="2" t="str">
        <f>CONCATENATE(11,". ",B56)</f>
        <v>11. KURATORIUM OŚWIATY W BYDGOSZCZY</v>
      </c>
      <c r="D56" s="1" t="s">
        <v>416</v>
      </c>
      <c r="E56" s="1" t="s">
        <v>379</v>
      </c>
      <c r="F56" s="1" t="s">
        <v>380</v>
      </c>
      <c r="G56" s="1" t="s">
        <v>380</v>
      </c>
      <c r="H56" s="5">
        <v>2</v>
      </c>
      <c r="I56" s="18">
        <f>SUM(H56:H60)</f>
        <v>12</v>
      </c>
    </row>
    <row r="57" spans="1:9" ht="30" customHeight="1" x14ac:dyDescent="0.25">
      <c r="A57" s="42" t="s">
        <v>136</v>
      </c>
      <c r="B57" s="2" t="s">
        <v>149</v>
      </c>
      <c r="C57" s="2" t="str">
        <f t="shared" ref="C57:C60" si="4">CONCATENATE(11,". ",B57)</f>
        <v>11. KURATORIUM OŚWIATY W BYDGOSZCZY</v>
      </c>
      <c r="D57" s="1" t="s">
        <v>417</v>
      </c>
      <c r="E57" s="1" t="s">
        <v>379</v>
      </c>
      <c r="F57" s="1" t="s">
        <v>380</v>
      </c>
      <c r="G57" s="1" t="s">
        <v>380</v>
      </c>
      <c r="H57" s="5">
        <v>2</v>
      </c>
      <c r="I57" s="15"/>
    </row>
    <row r="58" spans="1:9" ht="30" customHeight="1" x14ac:dyDescent="0.25">
      <c r="A58" s="42" t="s">
        <v>138</v>
      </c>
      <c r="B58" s="2" t="s">
        <v>149</v>
      </c>
      <c r="C58" s="2" t="str">
        <f t="shared" si="4"/>
        <v>11. KURATORIUM OŚWIATY W BYDGOSZCZY</v>
      </c>
      <c r="D58" s="1" t="s">
        <v>418</v>
      </c>
      <c r="E58" s="1" t="s">
        <v>379</v>
      </c>
      <c r="F58" s="1" t="s">
        <v>380</v>
      </c>
      <c r="G58" s="1" t="s">
        <v>380</v>
      </c>
      <c r="H58" s="5">
        <v>4</v>
      </c>
      <c r="I58" s="15"/>
    </row>
    <row r="59" spans="1:9" ht="30" customHeight="1" x14ac:dyDescent="0.25">
      <c r="A59" s="42" t="s">
        <v>433</v>
      </c>
      <c r="B59" s="2" t="s">
        <v>149</v>
      </c>
      <c r="C59" s="2" t="str">
        <f t="shared" si="4"/>
        <v>11. KURATORIUM OŚWIATY W BYDGOSZCZY</v>
      </c>
      <c r="D59" s="1" t="s">
        <v>419</v>
      </c>
      <c r="E59" s="1" t="s">
        <v>379</v>
      </c>
      <c r="F59" s="1" t="s">
        <v>381</v>
      </c>
      <c r="G59" s="1" t="s">
        <v>381</v>
      </c>
      <c r="H59" s="5">
        <v>2</v>
      </c>
      <c r="I59" s="15"/>
    </row>
    <row r="60" spans="1:9" ht="30" customHeight="1" x14ac:dyDescent="0.25">
      <c r="A60" s="42" t="s">
        <v>434</v>
      </c>
      <c r="B60" s="2" t="s">
        <v>149</v>
      </c>
      <c r="C60" s="2" t="str">
        <f t="shared" si="4"/>
        <v>11. KURATORIUM OŚWIATY W BYDGOSZCZY</v>
      </c>
      <c r="D60" s="1" t="s">
        <v>420</v>
      </c>
      <c r="E60" s="1" t="s">
        <v>379</v>
      </c>
      <c r="F60" s="1" t="s">
        <v>382</v>
      </c>
      <c r="G60" s="1" t="s">
        <v>382</v>
      </c>
      <c r="H60" s="5">
        <v>2</v>
      </c>
      <c r="I60" s="15"/>
    </row>
    <row r="61" spans="1:9" ht="39.950000000000003" customHeight="1" x14ac:dyDescent="0.25">
      <c r="A61" s="45"/>
      <c r="B61" s="21"/>
      <c r="C61" s="21"/>
      <c r="D61" s="20" t="s">
        <v>396</v>
      </c>
      <c r="E61" s="22"/>
      <c r="F61" s="22"/>
      <c r="G61" s="22"/>
      <c r="H61" s="22">
        <f>SUM(H4:H60)</f>
        <v>130</v>
      </c>
      <c r="I61" s="20">
        <f>SUM(I4:I60)</f>
        <v>130</v>
      </c>
    </row>
  </sheetData>
  <autoFilter ref="A3:I61" xr:uid="{83D40E95-5AFD-4279-9465-9951CE2188D7}"/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743BE-9810-4DD7-B0F8-2DB28C2BB3AF}">
  <sheetPr>
    <tabColor rgb="FFCCFF66"/>
  </sheetPr>
  <dimension ref="A1:C296"/>
  <sheetViews>
    <sheetView tabSelected="1" workbookViewId="0">
      <selection sqref="A1:B1"/>
    </sheetView>
  </sheetViews>
  <sheetFormatPr defaultRowHeight="15" x14ac:dyDescent="0.25"/>
  <cols>
    <col min="1" max="1" width="100.7109375" style="47" customWidth="1"/>
    <col min="2" max="2" width="20.7109375" style="36" customWidth="1"/>
    <col min="3" max="3" width="8.85546875" style="47" bestFit="1" customWidth="1"/>
    <col min="4" max="16384" width="9.140625" style="47"/>
  </cols>
  <sheetData>
    <row r="1" spans="1:3" ht="15.75" x14ac:dyDescent="0.25">
      <c r="A1" s="76" t="s">
        <v>573</v>
      </c>
      <c r="B1" s="76"/>
    </row>
    <row r="2" spans="1:3" ht="15.75" x14ac:dyDescent="0.25">
      <c r="A2" s="76" t="s">
        <v>402</v>
      </c>
      <c r="B2" s="76"/>
    </row>
    <row r="3" spans="1:3" ht="15.75" x14ac:dyDescent="0.25">
      <c r="A3" s="46"/>
    </row>
    <row r="4" spans="1:3" ht="15.75" x14ac:dyDescent="0.25">
      <c r="A4" s="46"/>
    </row>
    <row r="5" spans="1:3" ht="15.75" x14ac:dyDescent="0.25">
      <c r="A5" s="46"/>
    </row>
    <row r="6" spans="1:3" ht="15.75" x14ac:dyDescent="0.25">
      <c r="A6" s="46"/>
    </row>
    <row r="7" spans="1:3" ht="15.75" x14ac:dyDescent="0.25">
      <c r="A7" s="46"/>
    </row>
    <row r="8" spans="1:3" ht="39.950000000000003" customHeight="1" x14ac:dyDescent="0.25">
      <c r="A8" s="77" t="s">
        <v>516</v>
      </c>
      <c r="B8" s="77"/>
    </row>
    <row r="9" spans="1:3" x14ac:dyDescent="0.25">
      <c r="A9" s="38"/>
    </row>
    <row r="10" spans="1:3" ht="30" customHeight="1" x14ac:dyDescent="0.25">
      <c r="A10" s="66" t="s">
        <v>393</v>
      </c>
      <c r="B10" s="56" t="s">
        <v>397</v>
      </c>
      <c r="C10" s="6"/>
    </row>
    <row r="11" spans="1:3" ht="20.100000000000001" customHeight="1" x14ac:dyDescent="0.25">
      <c r="A11" s="54" t="s">
        <v>518</v>
      </c>
      <c r="B11" s="49">
        <v>35</v>
      </c>
      <c r="C11" s="17"/>
    </row>
    <row r="12" spans="1:3" ht="20.100000000000001" customHeight="1" x14ac:dyDescent="0.25">
      <c r="A12" s="48" t="s">
        <v>33</v>
      </c>
      <c r="B12" s="57">
        <v>35</v>
      </c>
      <c r="C12" s="6"/>
    </row>
    <row r="13" spans="1:3" ht="20.100000000000001" customHeight="1" x14ac:dyDescent="0.25">
      <c r="A13" s="48" t="s">
        <v>35</v>
      </c>
      <c r="B13" s="50">
        <v>35</v>
      </c>
      <c r="C13" s="6"/>
    </row>
    <row r="14" spans="1:3" ht="20.100000000000001" customHeight="1" x14ac:dyDescent="0.25">
      <c r="A14" s="61" t="s">
        <v>32</v>
      </c>
      <c r="B14" s="50">
        <v>1</v>
      </c>
      <c r="C14" s="6"/>
    </row>
    <row r="15" spans="1:3" ht="20.100000000000001" customHeight="1" x14ac:dyDescent="0.25">
      <c r="A15" s="61" t="s">
        <v>37</v>
      </c>
      <c r="B15" s="50">
        <v>4</v>
      </c>
      <c r="C15" s="6"/>
    </row>
    <row r="16" spans="1:3" ht="20.100000000000001" customHeight="1" x14ac:dyDescent="0.25">
      <c r="A16" s="61" t="s">
        <v>42</v>
      </c>
      <c r="B16" s="50">
        <v>1</v>
      </c>
      <c r="C16" s="6"/>
    </row>
    <row r="17" spans="1:3" ht="20.100000000000001" customHeight="1" x14ac:dyDescent="0.25">
      <c r="A17" s="61" t="s">
        <v>43</v>
      </c>
      <c r="B17" s="50">
        <v>4</v>
      </c>
      <c r="C17" s="6"/>
    </row>
    <row r="18" spans="1:3" ht="20.100000000000001" customHeight="1" x14ac:dyDescent="0.25">
      <c r="A18" s="61" t="s">
        <v>54</v>
      </c>
      <c r="B18" s="50">
        <v>3</v>
      </c>
      <c r="C18" s="6"/>
    </row>
    <row r="19" spans="1:3" ht="20.100000000000001" customHeight="1" x14ac:dyDescent="0.25">
      <c r="A19" s="61" t="s">
        <v>55</v>
      </c>
      <c r="B19" s="50">
        <v>1</v>
      </c>
      <c r="C19" s="6"/>
    </row>
    <row r="20" spans="1:3" ht="20.100000000000001" customHeight="1" x14ac:dyDescent="0.25">
      <c r="A20" s="61" t="s">
        <v>44</v>
      </c>
      <c r="B20" s="50">
        <v>1</v>
      </c>
      <c r="C20" s="6"/>
    </row>
    <row r="21" spans="1:3" ht="20.100000000000001" customHeight="1" x14ac:dyDescent="0.25">
      <c r="A21" s="61" t="s">
        <v>75</v>
      </c>
      <c r="B21" s="50">
        <v>1</v>
      </c>
      <c r="C21" s="6"/>
    </row>
    <row r="22" spans="1:3" ht="20.100000000000001" customHeight="1" x14ac:dyDescent="0.25">
      <c r="A22" s="61" t="s">
        <v>56</v>
      </c>
      <c r="B22" s="50">
        <v>1</v>
      </c>
      <c r="C22" s="6"/>
    </row>
    <row r="23" spans="1:3" ht="20.100000000000001" customHeight="1" x14ac:dyDescent="0.25">
      <c r="A23" s="61" t="s">
        <v>78</v>
      </c>
      <c r="B23" s="50">
        <v>1</v>
      </c>
      <c r="C23" s="6"/>
    </row>
    <row r="24" spans="1:3" ht="20.100000000000001" customHeight="1" x14ac:dyDescent="0.25">
      <c r="A24" s="61" t="s">
        <v>57</v>
      </c>
      <c r="B24" s="50">
        <v>3</v>
      </c>
      <c r="C24" s="6"/>
    </row>
    <row r="25" spans="1:3" ht="20.100000000000001" customHeight="1" x14ac:dyDescent="0.25">
      <c r="A25" s="61" t="s">
        <v>80</v>
      </c>
      <c r="B25" s="50">
        <v>1</v>
      </c>
      <c r="C25" s="6"/>
    </row>
    <row r="26" spans="1:3" ht="20.100000000000001" customHeight="1" x14ac:dyDescent="0.25">
      <c r="A26" s="61" t="s">
        <v>52</v>
      </c>
      <c r="B26" s="50">
        <v>1</v>
      </c>
      <c r="C26" s="6"/>
    </row>
    <row r="27" spans="1:3" ht="20.100000000000001" customHeight="1" x14ac:dyDescent="0.25">
      <c r="A27" s="61" t="s">
        <v>73</v>
      </c>
      <c r="B27" s="50">
        <v>1</v>
      </c>
      <c r="C27" s="6"/>
    </row>
    <row r="28" spans="1:3" ht="20.100000000000001" customHeight="1" x14ac:dyDescent="0.25">
      <c r="A28" s="61" t="s">
        <v>61</v>
      </c>
      <c r="B28" s="50">
        <v>1</v>
      </c>
      <c r="C28" s="6"/>
    </row>
    <row r="29" spans="1:3" ht="20.100000000000001" customHeight="1" x14ac:dyDescent="0.25">
      <c r="A29" s="61" t="s">
        <v>65</v>
      </c>
      <c r="B29" s="50">
        <v>1</v>
      </c>
      <c r="C29" s="6"/>
    </row>
    <row r="30" spans="1:3" ht="20.100000000000001" customHeight="1" x14ac:dyDescent="0.25">
      <c r="A30" s="61" t="s">
        <v>62</v>
      </c>
      <c r="B30" s="50">
        <v>2</v>
      </c>
      <c r="C30" s="6"/>
    </row>
    <row r="31" spans="1:3" ht="20.100000000000001" customHeight="1" x14ac:dyDescent="0.25">
      <c r="A31" s="61" t="s">
        <v>58</v>
      </c>
      <c r="B31" s="50">
        <v>2</v>
      </c>
      <c r="C31" s="6"/>
    </row>
    <row r="32" spans="1:3" ht="20.100000000000001" customHeight="1" x14ac:dyDescent="0.25">
      <c r="A32" s="61" t="s">
        <v>66</v>
      </c>
      <c r="B32" s="50">
        <v>1</v>
      </c>
      <c r="C32" s="6"/>
    </row>
    <row r="33" spans="1:3" ht="20.100000000000001" customHeight="1" x14ac:dyDescent="0.25">
      <c r="A33" s="61" t="s">
        <v>67</v>
      </c>
      <c r="B33" s="50">
        <v>1</v>
      </c>
      <c r="C33" s="6"/>
    </row>
    <row r="34" spans="1:3" ht="20.100000000000001" customHeight="1" x14ac:dyDescent="0.25">
      <c r="A34" s="61" t="s">
        <v>69</v>
      </c>
      <c r="B34" s="50">
        <v>1</v>
      </c>
      <c r="C34" s="6"/>
    </row>
    <row r="35" spans="1:3" ht="20.100000000000001" customHeight="1" x14ac:dyDescent="0.25">
      <c r="A35" s="61" t="s">
        <v>53</v>
      </c>
      <c r="B35" s="50">
        <v>1</v>
      </c>
      <c r="C35" s="6"/>
    </row>
    <row r="36" spans="1:3" ht="20.100000000000001" customHeight="1" x14ac:dyDescent="0.25">
      <c r="A36" s="62" t="s">
        <v>72</v>
      </c>
      <c r="B36" s="50">
        <v>1</v>
      </c>
      <c r="C36" s="6"/>
    </row>
    <row r="37" spans="1:3" ht="20.100000000000001" customHeight="1" x14ac:dyDescent="0.25">
      <c r="A37" s="54" t="s">
        <v>521</v>
      </c>
      <c r="B37" s="65">
        <v>1</v>
      </c>
      <c r="C37" s="6"/>
    </row>
    <row r="38" spans="1:3" ht="20.100000000000001" customHeight="1" x14ac:dyDescent="0.25">
      <c r="A38" s="48" t="s">
        <v>33</v>
      </c>
      <c r="B38" s="50">
        <v>1</v>
      </c>
      <c r="C38" s="6"/>
    </row>
    <row r="39" spans="1:3" ht="20.100000000000001" customHeight="1" x14ac:dyDescent="0.25">
      <c r="A39" s="48" t="s">
        <v>35</v>
      </c>
      <c r="B39" s="50">
        <v>1</v>
      </c>
      <c r="C39" s="6"/>
    </row>
    <row r="40" spans="1:3" ht="20.100000000000001" customHeight="1" x14ac:dyDescent="0.25">
      <c r="A40" s="62" t="s">
        <v>37</v>
      </c>
      <c r="B40" s="52">
        <v>1</v>
      </c>
      <c r="C40" s="6"/>
    </row>
    <row r="41" spans="1:3" ht="20.100000000000001" customHeight="1" x14ac:dyDescent="0.25">
      <c r="A41" s="54" t="s">
        <v>522</v>
      </c>
      <c r="B41" s="71">
        <v>1</v>
      </c>
      <c r="C41" s="6"/>
    </row>
    <row r="42" spans="1:3" ht="20.100000000000001" customHeight="1" x14ac:dyDescent="0.25">
      <c r="A42" s="48" t="s">
        <v>33</v>
      </c>
      <c r="B42" s="50">
        <v>1</v>
      </c>
      <c r="C42" s="6"/>
    </row>
    <row r="43" spans="1:3" ht="20.100000000000001" customHeight="1" x14ac:dyDescent="0.25">
      <c r="A43" s="48" t="s">
        <v>35</v>
      </c>
      <c r="B43" s="50">
        <v>1</v>
      </c>
      <c r="C43" s="6"/>
    </row>
    <row r="44" spans="1:3" ht="20.100000000000001" customHeight="1" x14ac:dyDescent="0.25">
      <c r="A44" s="62" t="s">
        <v>404</v>
      </c>
      <c r="B44" s="52">
        <v>1</v>
      </c>
      <c r="C44" s="6"/>
    </row>
    <row r="45" spans="1:3" ht="20.100000000000001" customHeight="1" x14ac:dyDescent="0.25">
      <c r="A45" s="54" t="s">
        <v>523</v>
      </c>
      <c r="B45" s="51">
        <v>28</v>
      </c>
      <c r="C45" s="6"/>
    </row>
    <row r="46" spans="1:3" ht="20.100000000000001" customHeight="1" x14ac:dyDescent="0.25">
      <c r="A46" s="48" t="s">
        <v>33</v>
      </c>
      <c r="B46" s="57">
        <v>28</v>
      </c>
      <c r="C46" s="6"/>
    </row>
    <row r="47" spans="1:3" ht="20.100000000000001" customHeight="1" x14ac:dyDescent="0.25">
      <c r="A47" s="48" t="s">
        <v>35</v>
      </c>
      <c r="B47" s="50">
        <v>28</v>
      </c>
      <c r="C47" s="6"/>
    </row>
    <row r="48" spans="1:3" ht="20.100000000000001" customHeight="1" x14ac:dyDescent="0.25">
      <c r="A48" s="61" t="s">
        <v>37</v>
      </c>
      <c r="B48" s="50">
        <v>5</v>
      </c>
      <c r="C48" s="6"/>
    </row>
    <row r="49" spans="1:3" ht="20.100000000000001" customHeight="1" x14ac:dyDescent="0.25">
      <c r="A49" s="61" t="s">
        <v>405</v>
      </c>
      <c r="B49" s="50">
        <v>1</v>
      </c>
      <c r="C49" s="6"/>
    </row>
    <row r="50" spans="1:3" ht="20.100000000000001" customHeight="1" x14ac:dyDescent="0.25">
      <c r="A50" s="61" t="s">
        <v>406</v>
      </c>
      <c r="B50" s="50">
        <v>9</v>
      </c>
      <c r="C50" s="6"/>
    </row>
    <row r="51" spans="1:3" ht="20.100000000000001" customHeight="1" x14ac:dyDescent="0.25">
      <c r="A51" s="61" t="s">
        <v>408</v>
      </c>
      <c r="B51" s="50">
        <v>1</v>
      </c>
      <c r="C51" s="6"/>
    </row>
    <row r="52" spans="1:3" ht="20.100000000000001" customHeight="1" x14ac:dyDescent="0.25">
      <c r="A52" s="61" t="s">
        <v>407</v>
      </c>
      <c r="B52" s="50">
        <v>1</v>
      </c>
      <c r="C52" s="6"/>
    </row>
    <row r="53" spans="1:3" ht="20.100000000000001" customHeight="1" x14ac:dyDescent="0.25">
      <c r="A53" s="61" t="s">
        <v>410</v>
      </c>
      <c r="B53" s="50">
        <v>2</v>
      </c>
      <c r="C53" s="6"/>
    </row>
    <row r="54" spans="1:3" ht="20.100000000000001" customHeight="1" x14ac:dyDescent="0.25">
      <c r="A54" s="61" t="s">
        <v>412</v>
      </c>
      <c r="B54" s="50">
        <v>1</v>
      </c>
      <c r="C54" s="6"/>
    </row>
    <row r="55" spans="1:3" ht="20.100000000000001" customHeight="1" x14ac:dyDescent="0.25">
      <c r="A55" s="61" t="s">
        <v>133</v>
      </c>
      <c r="B55" s="50">
        <v>3</v>
      </c>
      <c r="C55" s="6"/>
    </row>
    <row r="56" spans="1:3" ht="20.100000000000001" customHeight="1" x14ac:dyDescent="0.25">
      <c r="A56" s="61" t="s">
        <v>409</v>
      </c>
      <c r="B56" s="50">
        <v>2</v>
      </c>
      <c r="C56" s="6"/>
    </row>
    <row r="57" spans="1:3" ht="20.100000000000001" customHeight="1" x14ac:dyDescent="0.25">
      <c r="A57" s="61" t="s">
        <v>414</v>
      </c>
      <c r="B57" s="50">
        <v>1</v>
      </c>
      <c r="C57" s="6"/>
    </row>
    <row r="58" spans="1:3" ht="20.100000000000001" customHeight="1" x14ac:dyDescent="0.25">
      <c r="A58" s="61" t="s">
        <v>411</v>
      </c>
      <c r="B58" s="50">
        <v>1</v>
      </c>
      <c r="C58" s="6"/>
    </row>
    <row r="59" spans="1:3" ht="20.100000000000001" customHeight="1" x14ac:dyDescent="0.25">
      <c r="A59" s="62" t="s">
        <v>413</v>
      </c>
      <c r="B59" s="50">
        <v>1</v>
      </c>
      <c r="C59" s="6"/>
    </row>
    <row r="60" spans="1:3" ht="20.100000000000001" customHeight="1" x14ac:dyDescent="0.25">
      <c r="A60" s="54" t="s">
        <v>524</v>
      </c>
      <c r="B60" s="49">
        <v>3</v>
      </c>
      <c r="C60" s="6"/>
    </row>
    <row r="61" spans="1:3" ht="20.100000000000001" customHeight="1" x14ac:dyDescent="0.25">
      <c r="A61" s="48" t="s">
        <v>33</v>
      </c>
      <c r="B61" s="57">
        <v>3</v>
      </c>
      <c r="C61" s="6"/>
    </row>
    <row r="62" spans="1:3" ht="20.100000000000001" customHeight="1" x14ac:dyDescent="0.25">
      <c r="A62" s="48" t="s">
        <v>35</v>
      </c>
      <c r="B62" s="69">
        <v>3</v>
      </c>
      <c r="C62" s="6"/>
    </row>
    <row r="63" spans="1:3" ht="20.100000000000001" customHeight="1" x14ac:dyDescent="0.25">
      <c r="A63" s="61" t="s">
        <v>98</v>
      </c>
      <c r="B63" s="50">
        <v>1</v>
      </c>
      <c r="C63" s="6"/>
    </row>
    <row r="64" spans="1:3" ht="20.100000000000001" customHeight="1" x14ac:dyDescent="0.25">
      <c r="A64" s="62" t="s">
        <v>97</v>
      </c>
      <c r="B64" s="50">
        <v>2</v>
      </c>
      <c r="C64" s="6"/>
    </row>
    <row r="65" spans="1:3" ht="20.100000000000001" customHeight="1" x14ac:dyDescent="0.25">
      <c r="A65" s="54" t="s">
        <v>525</v>
      </c>
      <c r="B65" s="65">
        <v>18</v>
      </c>
      <c r="C65" s="6"/>
    </row>
    <row r="66" spans="1:3" ht="20.100000000000001" customHeight="1" x14ac:dyDescent="0.25">
      <c r="A66" s="48" t="s">
        <v>33</v>
      </c>
      <c r="B66" s="57">
        <v>18</v>
      </c>
      <c r="C66" s="6"/>
    </row>
    <row r="67" spans="1:3" ht="20.100000000000001" customHeight="1" x14ac:dyDescent="0.25">
      <c r="A67" s="48" t="s">
        <v>35</v>
      </c>
      <c r="B67" s="69">
        <v>18</v>
      </c>
      <c r="C67" s="6"/>
    </row>
    <row r="68" spans="1:3" ht="20.100000000000001" customHeight="1" x14ac:dyDescent="0.25">
      <c r="A68" s="62" t="s">
        <v>415</v>
      </c>
      <c r="B68" s="50">
        <v>18</v>
      </c>
      <c r="C68" s="6"/>
    </row>
    <row r="69" spans="1:3" ht="20.100000000000001" customHeight="1" x14ac:dyDescent="0.25">
      <c r="A69" s="54" t="s">
        <v>519</v>
      </c>
      <c r="B69" s="65">
        <v>4</v>
      </c>
      <c r="C69" s="6"/>
    </row>
    <row r="70" spans="1:3" ht="20.100000000000001" customHeight="1" x14ac:dyDescent="0.25">
      <c r="A70" s="48" t="s">
        <v>315</v>
      </c>
      <c r="B70" s="57">
        <v>4</v>
      </c>
      <c r="C70" s="6"/>
    </row>
    <row r="71" spans="1:3" ht="20.100000000000001" customHeight="1" x14ac:dyDescent="0.25">
      <c r="A71" s="48" t="s">
        <v>316</v>
      </c>
      <c r="B71" s="69">
        <v>4</v>
      </c>
      <c r="C71" s="6"/>
    </row>
    <row r="72" spans="1:3" ht="20.100000000000001" customHeight="1" x14ac:dyDescent="0.25">
      <c r="A72" s="62" t="s">
        <v>314</v>
      </c>
      <c r="B72" s="50">
        <v>4</v>
      </c>
      <c r="C72" s="6"/>
    </row>
    <row r="73" spans="1:3" ht="20.100000000000001" customHeight="1" x14ac:dyDescent="0.25">
      <c r="A73" s="54" t="s">
        <v>526</v>
      </c>
      <c r="B73" s="65">
        <v>10</v>
      </c>
      <c r="C73" s="6"/>
    </row>
    <row r="74" spans="1:3" ht="20.100000000000001" customHeight="1" x14ac:dyDescent="0.25">
      <c r="A74" s="48" t="s">
        <v>360</v>
      </c>
      <c r="B74" s="57">
        <v>10</v>
      </c>
      <c r="C74" s="6"/>
    </row>
    <row r="75" spans="1:3" ht="20.100000000000001" customHeight="1" x14ac:dyDescent="0.25">
      <c r="A75" s="48" t="s">
        <v>361</v>
      </c>
      <c r="B75" s="69">
        <v>10</v>
      </c>
      <c r="C75" s="6"/>
    </row>
    <row r="76" spans="1:3" ht="35.1" customHeight="1" x14ac:dyDescent="0.25">
      <c r="A76" s="62" t="s">
        <v>359</v>
      </c>
      <c r="B76" s="50">
        <v>10</v>
      </c>
      <c r="C76" s="6"/>
    </row>
    <row r="77" spans="1:3" ht="20.100000000000001" customHeight="1" x14ac:dyDescent="0.25">
      <c r="A77" s="54" t="s">
        <v>527</v>
      </c>
      <c r="B77" s="65">
        <v>8</v>
      </c>
      <c r="C77" s="6"/>
    </row>
    <row r="78" spans="1:3" ht="20.100000000000001" customHeight="1" x14ac:dyDescent="0.25">
      <c r="A78" s="48" t="s">
        <v>315</v>
      </c>
      <c r="B78" s="57">
        <v>8</v>
      </c>
      <c r="C78" s="6"/>
    </row>
    <row r="79" spans="1:3" ht="20.100000000000001" customHeight="1" x14ac:dyDescent="0.25">
      <c r="A79" s="48" t="s">
        <v>368</v>
      </c>
      <c r="B79" s="69">
        <v>2</v>
      </c>
      <c r="C79" s="6"/>
    </row>
    <row r="80" spans="1:3" s="70" customFormat="1" ht="20.100000000000001" customHeight="1" x14ac:dyDescent="0.25">
      <c r="A80" s="62" t="s">
        <v>367</v>
      </c>
      <c r="B80" s="50">
        <v>2</v>
      </c>
      <c r="C80" s="74"/>
    </row>
    <row r="81" spans="1:3" ht="20.100000000000001" customHeight="1" x14ac:dyDescent="0.25">
      <c r="A81" s="48" t="s">
        <v>316</v>
      </c>
      <c r="B81" s="69">
        <v>6</v>
      </c>
      <c r="C81" s="6"/>
    </row>
    <row r="82" spans="1:3" ht="20.100000000000001" customHeight="1" x14ac:dyDescent="0.25">
      <c r="A82" s="61" t="s">
        <v>370</v>
      </c>
      <c r="B82" s="50">
        <v>1</v>
      </c>
    </row>
    <row r="83" spans="1:3" ht="20.100000000000001" customHeight="1" x14ac:dyDescent="0.25">
      <c r="A83" s="61" t="s">
        <v>369</v>
      </c>
      <c r="B83" s="50">
        <v>1</v>
      </c>
    </row>
    <row r="84" spans="1:3" ht="20.100000000000001" customHeight="1" x14ac:dyDescent="0.25">
      <c r="A84" s="61" t="s">
        <v>366</v>
      </c>
      <c r="B84" s="50">
        <v>1</v>
      </c>
    </row>
    <row r="85" spans="1:3" ht="20.100000000000001" customHeight="1" x14ac:dyDescent="0.25">
      <c r="A85" s="61" t="s">
        <v>355</v>
      </c>
      <c r="B85" s="50">
        <v>2</v>
      </c>
    </row>
    <row r="86" spans="1:3" ht="20.100000000000001" customHeight="1" x14ac:dyDescent="0.25">
      <c r="A86" s="62" t="s">
        <v>365</v>
      </c>
      <c r="B86" s="50">
        <v>1</v>
      </c>
    </row>
    <row r="87" spans="1:3" ht="20.100000000000001" customHeight="1" x14ac:dyDescent="0.25">
      <c r="A87" s="54" t="s">
        <v>528</v>
      </c>
      <c r="B87" s="65">
        <v>10</v>
      </c>
    </row>
    <row r="88" spans="1:3" ht="20.100000000000001" customHeight="1" x14ac:dyDescent="0.25">
      <c r="A88" s="48" t="s">
        <v>371</v>
      </c>
      <c r="B88" s="57">
        <v>10</v>
      </c>
    </row>
    <row r="89" spans="1:3" s="70" customFormat="1" ht="20.100000000000001" customHeight="1" x14ac:dyDescent="0.25">
      <c r="A89" s="48" t="s">
        <v>373</v>
      </c>
      <c r="B89" s="50">
        <v>10</v>
      </c>
    </row>
    <row r="90" spans="1:3" ht="20.100000000000001" customHeight="1" x14ac:dyDescent="0.25">
      <c r="A90" s="61" t="s">
        <v>374</v>
      </c>
      <c r="B90" s="50">
        <v>1</v>
      </c>
    </row>
    <row r="91" spans="1:3" ht="20.100000000000001" customHeight="1" x14ac:dyDescent="0.25">
      <c r="A91" s="61" t="s">
        <v>376</v>
      </c>
      <c r="B91" s="50">
        <v>1</v>
      </c>
    </row>
    <row r="92" spans="1:3" ht="20.100000000000001" customHeight="1" x14ac:dyDescent="0.25">
      <c r="A92" s="61" t="s">
        <v>375</v>
      </c>
      <c r="B92" s="50">
        <v>1</v>
      </c>
    </row>
    <row r="93" spans="1:3" ht="20.100000000000001" customHeight="1" x14ac:dyDescent="0.25">
      <c r="A93" s="62" t="s">
        <v>372</v>
      </c>
      <c r="B93" s="50">
        <v>7</v>
      </c>
    </row>
    <row r="94" spans="1:3" ht="20.100000000000001" customHeight="1" x14ac:dyDescent="0.25">
      <c r="A94" s="54" t="s">
        <v>520</v>
      </c>
      <c r="B94" s="65">
        <v>12</v>
      </c>
    </row>
    <row r="95" spans="1:3" ht="20.100000000000001" customHeight="1" x14ac:dyDescent="0.25">
      <c r="A95" s="48" t="s">
        <v>379</v>
      </c>
      <c r="B95" s="57">
        <v>12</v>
      </c>
    </row>
    <row r="96" spans="1:3" s="70" customFormat="1" ht="20.100000000000001" customHeight="1" x14ac:dyDescent="0.25">
      <c r="A96" s="48" t="s">
        <v>380</v>
      </c>
      <c r="B96" s="50">
        <v>8</v>
      </c>
    </row>
    <row r="97" spans="1:2" ht="20.100000000000001" customHeight="1" x14ac:dyDescent="0.25">
      <c r="A97" s="61" t="s">
        <v>417</v>
      </c>
      <c r="B97" s="50">
        <v>2</v>
      </c>
    </row>
    <row r="98" spans="1:2" ht="20.100000000000001" customHeight="1" x14ac:dyDescent="0.25">
      <c r="A98" s="61" t="s">
        <v>416</v>
      </c>
      <c r="B98" s="50">
        <v>2</v>
      </c>
    </row>
    <row r="99" spans="1:2" ht="20.100000000000001" customHeight="1" x14ac:dyDescent="0.25">
      <c r="A99" s="62" t="s">
        <v>418</v>
      </c>
      <c r="B99" s="50">
        <v>4</v>
      </c>
    </row>
    <row r="100" spans="1:2" ht="20.100000000000001" customHeight="1" x14ac:dyDescent="0.25">
      <c r="A100" s="48" t="s">
        <v>381</v>
      </c>
      <c r="B100" s="69">
        <v>2</v>
      </c>
    </row>
    <row r="101" spans="1:2" ht="20.100000000000001" customHeight="1" x14ac:dyDescent="0.25">
      <c r="A101" s="62" t="s">
        <v>419</v>
      </c>
      <c r="B101" s="50">
        <v>2</v>
      </c>
    </row>
    <row r="102" spans="1:2" ht="20.100000000000001" customHeight="1" x14ac:dyDescent="0.25">
      <c r="A102" s="48" t="s">
        <v>382</v>
      </c>
      <c r="B102" s="69">
        <v>2</v>
      </c>
    </row>
    <row r="103" spans="1:2" ht="20.100000000000001" customHeight="1" x14ac:dyDescent="0.25">
      <c r="A103" s="62" t="s">
        <v>420</v>
      </c>
      <c r="B103" s="50">
        <v>2</v>
      </c>
    </row>
    <row r="104" spans="1:2" ht="30" customHeight="1" x14ac:dyDescent="0.25">
      <c r="A104" s="67" t="s">
        <v>394</v>
      </c>
      <c r="B104" s="68">
        <v>130</v>
      </c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  <row r="220" spans="1:2" x14ac:dyDescent="0.25">
      <c r="A220" s="6"/>
      <c r="B220" s="6"/>
    </row>
    <row r="221" spans="1:2" x14ac:dyDescent="0.25">
      <c r="A221" s="6"/>
      <c r="B221" s="6"/>
    </row>
    <row r="222" spans="1:2" x14ac:dyDescent="0.25">
      <c r="A222" s="6"/>
      <c r="B222" s="6"/>
    </row>
    <row r="223" spans="1:2" x14ac:dyDescent="0.25">
      <c r="A223" s="6"/>
      <c r="B223" s="6"/>
    </row>
    <row r="224" spans="1:2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  <row r="271" spans="1:2" x14ac:dyDescent="0.25">
      <c r="A271" s="6"/>
      <c r="B271" s="6"/>
    </row>
    <row r="272" spans="1:2" x14ac:dyDescent="0.25">
      <c r="A272" s="6"/>
      <c r="B272" s="6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A277" s="6"/>
      <c r="B277" s="6"/>
    </row>
    <row r="278" spans="1:2" x14ac:dyDescent="0.25">
      <c r="A278" s="6"/>
      <c r="B278" s="6"/>
    </row>
    <row r="279" spans="1:2" x14ac:dyDescent="0.25">
      <c r="A279" s="6"/>
      <c r="B279" s="6"/>
    </row>
    <row r="280" spans="1:2" x14ac:dyDescent="0.25">
      <c r="A280" s="6"/>
      <c r="B280" s="6"/>
    </row>
    <row r="281" spans="1:2" x14ac:dyDescent="0.25">
      <c r="A281" s="6"/>
      <c r="B281" s="6"/>
    </row>
    <row r="282" spans="1:2" x14ac:dyDescent="0.25">
      <c r="A282" s="6"/>
      <c r="B282" s="6"/>
    </row>
    <row r="283" spans="1:2" x14ac:dyDescent="0.25">
      <c r="A283" s="6"/>
      <c r="B283" s="6"/>
    </row>
    <row r="284" spans="1:2" x14ac:dyDescent="0.25">
      <c r="A284" s="6"/>
      <c r="B284" s="6"/>
    </row>
    <row r="285" spans="1:2" x14ac:dyDescent="0.25">
      <c r="A285" s="6"/>
      <c r="B285" s="6"/>
    </row>
    <row r="286" spans="1:2" x14ac:dyDescent="0.25">
      <c r="A286" s="6"/>
      <c r="B286" s="6"/>
    </row>
    <row r="287" spans="1:2" x14ac:dyDescent="0.25">
      <c r="A287" s="6"/>
      <c r="B287" s="6"/>
    </row>
    <row r="288" spans="1:2" x14ac:dyDescent="0.25">
      <c r="A288" s="6"/>
      <c r="B288" s="6"/>
    </row>
    <row r="289" spans="1:2" x14ac:dyDescent="0.25">
      <c r="A289" s="6"/>
      <c r="B289" s="6"/>
    </row>
    <row r="290" spans="1:2" x14ac:dyDescent="0.25">
      <c r="A290" s="6"/>
      <c r="B290" s="6"/>
    </row>
    <row r="291" spans="1:2" x14ac:dyDescent="0.25">
      <c r="A291" s="6"/>
      <c r="B291" s="6"/>
    </row>
    <row r="292" spans="1:2" x14ac:dyDescent="0.25">
      <c r="A292" s="6"/>
      <c r="B292" s="6"/>
    </row>
    <row r="293" spans="1:2" x14ac:dyDescent="0.25">
      <c r="A293" s="6"/>
      <c r="B293" s="6"/>
    </row>
    <row r="294" spans="1:2" x14ac:dyDescent="0.25">
      <c r="A294" s="6"/>
      <c r="B294" s="6"/>
    </row>
    <row r="295" spans="1:2" x14ac:dyDescent="0.25">
      <c r="A295" s="6"/>
      <c r="B295" s="6"/>
    </row>
    <row r="296" spans="1:2" x14ac:dyDescent="0.25">
      <c r="A296" s="6"/>
      <c r="B296" s="6"/>
    </row>
  </sheetData>
  <sheetProtection formatCells="0" formatColumns="0" formatRows="0" insertColumns="0" insertRows="0" insertHyperlinks="0" deleteColumns="0" deleteRows="0" pivotTables="0"/>
  <mergeCells count="3">
    <mergeCell ref="A1:B1"/>
    <mergeCell ref="A2:B2"/>
    <mergeCell ref="A8:B8"/>
  </mergeCells>
  <printOptions horizontalCentered="1"/>
  <pageMargins left="0.78740157480314965" right="0.78740157480314965" top="0.78740157480314965" bottom="0.98425196850393704" header="0.31496062992125984" footer="0.31496062992125984"/>
  <pageSetup paperSize="9" orientation="landscape" r:id="rId2"/>
  <headerFooter differentFirst="1">
    <oddHeader>&amp;C&amp;"-,Kursywa"Pierwszy pakiet stanowisk - moduł II "Staże zawodowe" programu "STABILNE ZATRUDNIENIE"</oddHeader>
    <oddFooter>&amp;CStrona &amp;P z &amp;N</oddFooter>
    <firstFooter>&amp;CStrona &amp;P z &amp;N</first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4051F-2C0B-46B3-8BB4-176DCBAAFE05}">
  <sheetPr>
    <tabColor rgb="FF66FF99"/>
  </sheetPr>
  <dimension ref="A1:H54"/>
  <sheetViews>
    <sheetView zoomScale="110" zoomScaleNormal="110" workbookViewId="0"/>
  </sheetViews>
  <sheetFormatPr defaultRowHeight="15" x14ac:dyDescent="0.25"/>
  <cols>
    <col min="1" max="1" width="6" style="6" customWidth="1"/>
    <col min="2" max="3" width="45.7109375" style="12" customWidth="1"/>
    <col min="4" max="4" width="50.7109375" style="6" customWidth="1"/>
    <col min="5" max="6" width="20.7109375" style="6" customWidth="1"/>
    <col min="7" max="7" width="12.7109375" style="14" customWidth="1"/>
    <col min="8" max="8" width="12.7109375" style="17" customWidth="1"/>
    <col min="9" max="16384" width="9.140625" style="6"/>
  </cols>
  <sheetData>
    <row r="1" spans="1:8" ht="15.75" x14ac:dyDescent="0.25">
      <c r="A1" s="37" t="s">
        <v>442</v>
      </c>
    </row>
    <row r="3" spans="1:8" s="13" customFormat="1" ht="43.5" customHeight="1" x14ac:dyDescent="0.25">
      <c r="A3" s="24" t="s">
        <v>0</v>
      </c>
      <c r="B3" s="25" t="s">
        <v>1</v>
      </c>
      <c r="C3" s="25" t="s">
        <v>1</v>
      </c>
      <c r="D3" s="24" t="s">
        <v>395</v>
      </c>
      <c r="E3" s="24" t="s">
        <v>29</v>
      </c>
      <c r="F3" s="24" t="s">
        <v>34</v>
      </c>
      <c r="G3" s="26" t="s">
        <v>31</v>
      </c>
      <c r="H3" s="26" t="s">
        <v>2</v>
      </c>
    </row>
    <row r="4" spans="1:8" ht="30" customHeight="1" x14ac:dyDescent="0.25">
      <c r="A4" s="5" t="s">
        <v>36</v>
      </c>
      <c r="B4" s="2" t="s">
        <v>101</v>
      </c>
      <c r="C4" s="2" t="str">
        <f>CONCATENATE(1,". ",B4)</f>
        <v>1. MINISTERSTWO INWESTYCJI I ROZWOJU</v>
      </c>
      <c r="D4" s="1" t="s">
        <v>159</v>
      </c>
      <c r="E4" s="1" t="s">
        <v>33</v>
      </c>
      <c r="F4" s="1" t="s">
        <v>35</v>
      </c>
      <c r="G4" s="5">
        <v>4</v>
      </c>
      <c r="H4" s="18">
        <f>SUM(G4:G44)</f>
        <v>100</v>
      </c>
    </row>
    <row r="5" spans="1:8" ht="30" customHeight="1" x14ac:dyDescent="0.25">
      <c r="A5" s="5" t="s">
        <v>38</v>
      </c>
      <c r="B5" s="2" t="s">
        <v>101</v>
      </c>
      <c r="C5" s="2" t="str">
        <f t="shared" ref="C5:C44" si="0">CONCATENATE(1,". ",B5)</f>
        <v>1. MINISTERSTWO INWESTYCJI I ROZWOJU</v>
      </c>
      <c r="D5" s="1" t="s">
        <v>160</v>
      </c>
      <c r="E5" s="1" t="s">
        <v>33</v>
      </c>
      <c r="F5" s="1" t="s">
        <v>35</v>
      </c>
      <c r="G5" s="5">
        <v>4</v>
      </c>
      <c r="H5" s="15"/>
    </row>
    <row r="6" spans="1:8" ht="30" customHeight="1" x14ac:dyDescent="0.25">
      <c r="A6" s="5" t="s">
        <v>39</v>
      </c>
      <c r="B6" s="2" t="s">
        <v>101</v>
      </c>
      <c r="C6" s="2" t="str">
        <f t="shared" si="0"/>
        <v>1. MINISTERSTWO INWESTYCJI I ROZWOJU</v>
      </c>
      <c r="D6" s="1" t="s">
        <v>161</v>
      </c>
      <c r="E6" s="1" t="s">
        <v>33</v>
      </c>
      <c r="F6" s="1" t="s">
        <v>35</v>
      </c>
      <c r="G6" s="5">
        <v>3</v>
      </c>
      <c r="H6" s="15"/>
    </row>
    <row r="7" spans="1:8" ht="45" x14ac:dyDescent="0.25">
      <c r="A7" s="5" t="s">
        <v>40</v>
      </c>
      <c r="B7" s="2" t="s">
        <v>101</v>
      </c>
      <c r="C7" s="2" t="str">
        <f t="shared" si="0"/>
        <v>1. MINISTERSTWO INWESTYCJI I ROZWOJU</v>
      </c>
      <c r="D7" s="1" t="s">
        <v>158</v>
      </c>
      <c r="E7" s="1" t="s">
        <v>33</v>
      </c>
      <c r="F7" s="1" t="s">
        <v>35</v>
      </c>
      <c r="G7" s="5">
        <v>4</v>
      </c>
      <c r="H7" s="15"/>
    </row>
    <row r="8" spans="1:8" ht="30" x14ac:dyDescent="0.25">
      <c r="A8" s="5" t="s">
        <v>41</v>
      </c>
      <c r="B8" s="2" t="s">
        <v>101</v>
      </c>
      <c r="C8" s="2" t="str">
        <f t="shared" si="0"/>
        <v>1. MINISTERSTWO INWESTYCJI I ROZWOJU</v>
      </c>
      <c r="D8" s="1" t="s">
        <v>162</v>
      </c>
      <c r="E8" s="1" t="s">
        <v>33</v>
      </c>
      <c r="F8" s="1" t="s">
        <v>35</v>
      </c>
      <c r="G8" s="5">
        <v>11</v>
      </c>
      <c r="H8" s="15"/>
    </row>
    <row r="9" spans="1:8" ht="30" customHeight="1" x14ac:dyDescent="0.25">
      <c r="A9" s="5" t="s">
        <v>45</v>
      </c>
      <c r="B9" s="2" t="s">
        <v>101</v>
      </c>
      <c r="C9" s="2" t="str">
        <f t="shared" si="0"/>
        <v>1. MINISTERSTWO INWESTYCJI I ROZWOJU</v>
      </c>
      <c r="D9" s="1" t="s">
        <v>163</v>
      </c>
      <c r="E9" s="1" t="s">
        <v>33</v>
      </c>
      <c r="F9" s="1" t="s">
        <v>35</v>
      </c>
      <c r="G9" s="5">
        <v>2</v>
      </c>
      <c r="H9" s="15"/>
    </row>
    <row r="10" spans="1:8" ht="30" customHeight="1" x14ac:dyDescent="0.25">
      <c r="A10" s="5" t="s">
        <v>46</v>
      </c>
      <c r="B10" s="2" t="s">
        <v>101</v>
      </c>
      <c r="C10" s="2" t="str">
        <f t="shared" si="0"/>
        <v>1. MINISTERSTWO INWESTYCJI I ROZWOJU</v>
      </c>
      <c r="D10" s="1" t="s">
        <v>164</v>
      </c>
      <c r="E10" s="1" t="s">
        <v>33</v>
      </c>
      <c r="F10" s="1" t="s">
        <v>35</v>
      </c>
      <c r="G10" s="5">
        <v>4</v>
      </c>
      <c r="H10" s="15"/>
    </row>
    <row r="11" spans="1:8" ht="30" customHeight="1" x14ac:dyDescent="0.25">
      <c r="A11" s="5" t="s">
        <v>47</v>
      </c>
      <c r="B11" s="2" t="s">
        <v>101</v>
      </c>
      <c r="C11" s="2" t="str">
        <f t="shared" si="0"/>
        <v>1. MINISTERSTWO INWESTYCJI I ROZWOJU</v>
      </c>
      <c r="D11" s="1" t="s">
        <v>165</v>
      </c>
      <c r="E11" s="1" t="s">
        <v>33</v>
      </c>
      <c r="F11" s="1" t="s">
        <v>35</v>
      </c>
      <c r="G11" s="5">
        <v>2</v>
      </c>
      <c r="H11" s="15"/>
    </row>
    <row r="12" spans="1:8" ht="120" customHeight="1" x14ac:dyDescent="0.25">
      <c r="A12" s="5" t="s">
        <v>48</v>
      </c>
      <c r="B12" s="2" t="s">
        <v>101</v>
      </c>
      <c r="C12" s="2" t="str">
        <f t="shared" si="0"/>
        <v>1. MINISTERSTWO INWESTYCJI I ROZWOJU</v>
      </c>
      <c r="D12" s="1" t="s">
        <v>157</v>
      </c>
      <c r="E12" s="1" t="s">
        <v>33</v>
      </c>
      <c r="F12" s="1" t="s">
        <v>35</v>
      </c>
      <c r="G12" s="5">
        <v>3</v>
      </c>
      <c r="H12" s="15"/>
    </row>
    <row r="13" spans="1:8" ht="30" customHeight="1" x14ac:dyDescent="0.25">
      <c r="A13" s="5" t="s">
        <v>49</v>
      </c>
      <c r="B13" s="2" t="s">
        <v>101</v>
      </c>
      <c r="C13" s="2" t="str">
        <f t="shared" si="0"/>
        <v>1. MINISTERSTWO INWESTYCJI I ROZWOJU</v>
      </c>
      <c r="D13" s="1" t="s">
        <v>166</v>
      </c>
      <c r="E13" s="1" t="s">
        <v>33</v>
      </c>
      <c r="F13" s="1" t="s">
        <v>35</v>
      </c>
      <c r="G13" s="5">
        <v>2</v>
      </c>
      <c r="H13" s="15"/>
    </row>
    <row r="14" spans="1:8" ht="30" customHeight="1" x14ac:dyDescent="0.25">
      <c r="A14" s="5" t="s">
        <v>50</v>
      </c>
      <c r="B14" s="2" t="s">
        <v>101</v>
      </c>
      <c r="C14" s="2" t="str">
        <f t="shared" si="0"/>
        <v>1. MINISTERSTWO INWESTYCJI I ROZWOJU</v>
      </c>
      <c r="D14" s="1" t="s">
        <v>167</v>
      </c>
      <c r="E14" s="1" t="s">
        <v>33</v>
      </c>
      <c r="F14" s="1" t="s">
        <v>35</v>
      </c>
      <c r="G14" s="5">
        <v>2</v>
      </c>
      <c r="H14" s="15"/>
    </row>
    <row r="15" spans="1:8" ht="30" customHeight="1" x14ac:dyDescent="0.25">
      <c r="A15" s="5" t="s">
        <v>51</v>
      </c>
      <c r="B15" s="2" t="s">
        <v>101</v>
      </c>
      <c r="C15" s="2" t="str">
        <f t="shared" si="0"/>
        <v>1. MINISTERSTWO INWESTYCJI I ROZWOJU</v>
      </c>
      <c r="D15" s="1" t="s">
        <v>168</v>
      </c>
      <c r="E15" s="1" t="s">
        <v>33</v>
      </c>
      <c r="F15" s="1" t="s">
        <v>35</v>
      </c>
      <c r="G15" s="5">
        <v>1</v>
      </c>
      <c r="H15" s="15"/>
    </row>
    <row r="16" spans="1:8" ht="30" customHeight="1" x14ac:dyDescent="0.25">
      <c r="A16" s="5" t="s">
        <v>59</v>
      </c>
      <c r="B16" s="2" t="s">
        <v>101</v>
      </c>
      <c r="C16" s="2" t="str">
        <f t="shared" si="0"/>
        <v>1. MINISTERSTWO INWESTYCJI I ROZWOJU</v>
      </c>
      <c r="D16" s="1" t="s">
        <v>169</v>
      </c>
      <c r="E16" s="1" t="s">
        <v>33</v>
      </c>
      <c r="F16" s="1" t="s">
        <v>35</v>
      </c>
      <c r="G16" s="5">
        <v>3</v>
      </c>
      <c r="H16" s="15"/>
    </row>
    <row r="17" spans="1:8" ht="30" customHeight="1" x14ac:dyDescent="0.25">
      <c r="A17" s="5" t="s">
        <v>60</v>
      </c>
      <c r="B17" s="2" t="s">
        <v>101</v>
      </c>
      <c r="C17" s="2" t="str">
        <f t="shared" si="0"/>
        <v>1. MINISTERSTWO INWESTYCJI I ROZWOJU</v>
      </c>
      <c r="D17" s="1" t="s">
        <v>170</v>
      </c>
      <c r="E17" s="1" t="s">
        <v>33</v>
      </c>
      <c r="F17" s="1" t="s">
        <v>35</v>
      </c>
      <c r="G17" s="5">
        <v>3</v>
      </c>
      <c r="H17" s="15"/>
    </row>
    <row r="18" spans="1:8" ht="30" customHeight="1" x14ac:dyDescent="0.25">
      <c r="A18" s="5" t="s">
        <v>63</v>
      </c>
      <c r="B18" s="2" t="s">
        <v>101</v>
      </c>
      <c r="C18" s="2" t="str">
        <f t="shared" si="0"/>
        <v>1. MINISTERSTWO INWESTYCJI I ROZWOJU</v>
      </c>
      <c r="D18" s="1" t="s">
        <v>171</v>
      </c>
      <c r="E18" s="1" t="s">
        <v>33</v>
      </c>
      <c r="F18" s="1" t="s">
        <v>35</v>
      </c>
      <c r="G18" s="5">
        <v>4</v>
      </c>
      <c r="H18" s="15"/>
    </row>
    <row r="19" spans="1:8" ht="30" customHeight="1" x14ac:dyDescent="0.25">
      <c r="A19" s="5" t="s">
        <v>64</v>
      </c>
      <c r="B19" s="2" t="s">
        <v>101</v>
      </c>
      <c r="C19" s="2" t="str">
        <f t="shared" si="0"/>
        <v>1. MINISTERSTWO INWESTYCJI I ROZWOJU</v>
      </c>
      <c r="D19" s="1" t="s">
        <v>172</v>
      </c>
      <c r="E19" s="1" t="s">
        <v>33</v>
      </c>
      <c r="F19" s="1" t="s">
        <v>35</v>
      </c>
      <c r="G19" s="5">
        <v>2</v>
      </c>
      <c r="H19" s="15"/>
    </row>
    <row r="20" spans="1:8" ht="30" customHeight="1" x14ac:dyDescent="0.25">
      <c r="A20" s="5" t="s">
        <v>68</v>
      </c>
      <c r="B20" s="2" t="s">
        <v>101</v>
      </c>
      <c r="C20" s="2" t="str">
        <f t="shared" si="0"/>
        <v>1. MINISTERSTWO INWESTYCJI I ROZWOJU</v>
      </c>
      <c r="D20" s="1" t="s">
        <v>173</v>
      </c>
      <c r="E20" s="1" t="s">
        <v>33</v>
      </c>
      <c r="F20" s="1" t="s">
        <v>35</v>
      </c>
      <c r="G20" s="5">
        <v>3</v>
      </c>
      <c r="H20" s="15"/>
    </row>
    <row r="21" spans="1:8" ht="30" customHeight="1" x14ac:dyDescent="0.25">
      <c r="A21" s="5" t="s">
        <v>70</v>
      </c>
      <c r="B21" s="2" t="s">
        <v>101</v>
      </c>
      <c r="C21" s="2" t="str">
        <f t="shared" si="0"/>
        <v>1. MINISTERSTWO INWESTYCJI I ROZWOJU</v>
      </c>
      <c r="D21" s="1" t="s">
        <v>174</v>
      </c>
      <c r="E21" s="1" t="s">
        <v>33</v>
      </c>
      <c r="F21" s="1" t="s">
        <v>35</v>
      </c>
      <c r="G21" s="5">
        <v>2</v>
      </c>
      <c r="H21" s="15"/>
    </row>
    <row r="22" spans="1:8" ht="30" customHeight="1" x14ac:dyDescent="0.25">
      <c r="A22" s="5" t="s">
        <v>71</v>
      </c>
      <c r="B22" s="2" t="s">
        <v>101</v>
      </c>
      <c r="C22" s="2" t="str">
        <f t="shared" si="0"/>
        <v>1. MINISTERSTWO INWESTYCJI I ROZWOJU</v>
      </c>
      <c r="D22" s="1" t="s">
        <v>175</v>
      </c>
      <c r="E22" s="1" t="s">
        <v>33</v>
      </c>
      <c r="F22" s="1" t="s">
        <v>35</v>
      </c>
      <c r="G22" s="5">
        <v>1</v>
      </c>
      <c r="H22" s="15"/>
    </row>
    <row r="23" spans="1:8" ht="30" customHeight="1" x14ac:dyDescent="0.25">
      <c r="A23" s="5" t="s">
        <v>74</v>
      </c>
      <c r="B23" s="2" t="s">
        <v>101</v>
      </c>
      <c r="C23" s="2" t="str">
        <f t="shared" si="0"/>
        <v>1. MINISTERSTWO INWESTYCJI I ROZWOJU</v>
      </c>
      <c r="D23" s="1" t="s">
        <v>176</v>
      </c>
      <c r="E23" s="1" t="s">
        <v>33</v>
      </c>
      <c r="F23" s="1" t="s">
        <v>35</v>
      </c>
      <c r="G23" s="5">
        <v>2</v>
      </c>
      <c r="H23" s="15"/>
    </row>
    <row r="24" spans="1:8" ht="30" customHeight="1" x14ac:dyDescent="0.25">
      <c r="A24" s="5" t="s">
        <v>76</v>
      </c>
      <c r="B24" s="2" t="s">
        <v>101</v>
      </c>
      <c r="C24" s="2" t="str">
        <f t="shared" si="0"/>
        <v>1. MINISTERSTWO INWESTYCJI I ROZWOJU</v>
      </c>
      <c r="D24" s="1" t="s">
        <v>177</v>
      </c>
      <c r="E24" s="1" t="s">
        <v>33</v>
      </c>
      <c r="F24" s="1" t="s">
        <v>35</v>
      </c>
      <c r="G24" s="5">
        <v>1</v>
      </c>
      <c r="H24" s="15"/>
    </row>
    <row r="25" spans="1:8" ht="30" customHeight="1" x14ac:dyDescent="0.25">
      <c r="A25" s="5" t="s">
        <v>77</v>
      </c>
      <c r="B25" s="2" t="s">
        <v>101</v>
      </c>
      <c r="C25" s="2" t="str">
        <f t="shared" si="0"/>
        <v>1. MINISTERSTWO INWESTYCJI I ROZWOJU</v>
      </c>
      <c r="D25" s="1" t="s">
        <v>178</v>
      </c>
      <c r="E25" s="1" t="s">
        <v>33</v>
      </c>
      <c r="F25" s="1" t="s">
        <v>35</v>
      </c>
      <c r="G25" s="5">
        <v>3</v>
      </c>
      <c r="H25" s="15"/>
    </row>
    <row r="26" spans="1:8" ht="30" customHeight="1" x14ac:dyDescent="0.25">
      <c r="A26" s="5" t="s">
        <v>79</v>
      </c>
      <c r="B26" s="2" t="s">
        <v>101</v>
      </c>
      <c r="C26" s="2" t="str">
        <f t="shared" si="0"/>
        <v>1. MINISTERSTWO INWESTYCJI I ROZWOJU</v>
      </c>
      <c r="D26" s="1" t="s">
        <v>179</v>
      </c>
      <c r="E26" s="1" t="s">
        <v>33</v>
      </c>
      <c r="F26" s="1" t="s">
        <v>35</v>
      </c>
      <c r="G26" s="5">
        <v>2</v>
      </c>
      <c r="H26" s="15"/>
    </row>
    <row r="27" spans="1:8" ht="30" customHeight="1" x14ac:dyDescent="0.25">
      <c r="A27" s="5" t="s">
        <v>443</v>
      </c>
      <c r="B27" s="2" t="s">
        <v>101</v>
      </c>
      <c r="C27" s="2" t="str">
        <f t="shared" si="0"/>
        <v>1. MINISTERSTWO INWESTYCJI I ROZWOJU</v>
      </c>
      <c r="D27" s="1" t="s">
        <v>180</v>
      </c>
      <c r="E27" s="1" t="s">
        <v>33</v>
      </c>
      <c r="F27" s="1" t="s">
        <v>35</v>
      </c>
      <c r="G27" s="5">
        <v>3</v>
      </c>
      <c r="H27" s="15"/>
    </row>
    <row r="28" spans="1:8" ht="30" customHeight="1" x14ac:dyDescent="0.25">
      <c r="A28" s="5" t="s">
        <v>444</v>
      </c>
      <c r="B28" s="2" t="s">
        <v>101</v>
      </c>
      <c r="C28" s="2" t="str">
        <f t="shared" si="0"/>
        <v>1. MINISTERSTWO INWESTYCJI I ROZWOJU</v>
      </c>
      <c r="D28" s="1" t="s">
        <v>181</v>
      </c>
      <c r="E28" s="1" t="s">
        <v>33</v>
      </c>
      <c r="F28" s="1" t="s">
        <v>35</v>
      </c>
      <c r="G28" s="5">
        <v>3</v>
      </c>
      <c r="H28" s="15"/>
    </row>
    <row r="29" spans="1:8" ht="30" customHeight="1" x14ac:dyDescent="0.25">
      <c r="A29" s="5" t="s">
        <v>445</v>
      </c>
      <c r="B29" s="2" t="s">
        <v>101</v>
      </c>
      <c r="C29" s="2" t="str">
        <f t="shared" si="0"/>
        <v>1. MINISTERSTWO INWESTYCJI I ROZWOJU</v>
      </c>
      <c r="D29" s="1" t="s">
        <v>182</v>
      </c>
      <c r="E29" s="1" t="s">
        <v>33</v>
      </c>
      <c r="F29" s="1" t="s">
        <v>35</v>
      </c>
      <c r="G29" s="5">
        <v>4</v>
      </c>
      <c r="H29" s="15"/>
    </row>
    <row r="30" spans="1:8" ht="30" customHeight="1" x14ac:dyDescent="0.25">
      <c r="A30" s="5" t="s">
        <v>446</v>
      </c>
      <c r="B30" s="2" t="s">
        <v>101</v>
      </c>
      <c r="C30" s="2" t="str">
        <f t="shared" si="0"/>
        <v>1. MINISTERSTWO INWESTYCJI I ROZWOJU</v>
      </c>
      <c r="D30" s="1" t="s">
        <v>183</v>
      </c>
      <c r="E30" s="1" t="s">
        <v>33</v>
      </c>
      <c r="F30" s="1" t="s">
        <v>35</v>
      </c>
      <c r="G30" s="5">
        <v>4</v>
      </c>
      <c r="H30" s="15"/>
    </row>
    <row r="31" spans="1:8" ht="30" customHeight="1" x14ac:dyDescent="0.25">
      <c r="A31" s="5" t="s">
        <v>447</v>
      </c>
      <c r="B31" s="2" t="s">
        <v>101</v>
      </c>
      <c r="C31" s="2" t="str">
        <f t="shared" si="0"/>
        <v>1. MINISTERSTWO INWESTYCJI I ROZWOJU</v>
      </c>
      <c r="D31" s="1" t="s">
        <v>184</v>
      </c>
      <c r="E31" s="1" t="s">
        <v>33</v>
      </c>
      <c r="F31" s="1" t="s">
        <v>35</v>
      </c>
      <c r="G31" s="5">
        <v>1</v>
      </c>
      <c r="H31" s="15"/>
    </row>
    <row r="32" spans="1:8" ht="30" customHeight="1" x14ac:dyDescent="0.25">
      <c r="A32" s="5" t="s">
        <v>448</v>
      </c>
      <c r="B32" s="2" t="s">
        <v>101</v>
      </c>
      <c r="C32" s="2" t="str">
        <f t="shared" si="0"/>
        <v>1. MINISTERSTWO INWESTYCJI I ROZWOJU</v>
      </c>
      <c r="D32" s="1" t="s">
        <v>185</v>
      </c>
      <c r="E32" s="1" t="s">
        <v>33</v>
      </c>
      <c r="F32" s="1" t="s">
        <v>35</v>
      </c>
      <c r="G32" s="5">
        <v>1</v>
      </c>
      <c r="H32" s="15"/>
    </row>
    <row r="33" spans="1:8" ht="30" customHeight="1" x14ac:dyDescent="0.25">
      <c r="A33" s="5" t="s">
        <v>449</v>
      </c>
      <c r="B33" s="2" t="s">
        <v>101</v>
      </c>
      <c r="C33" s="2" t="str">
        <f t="shared" si="0"/>
        <v>1. MINISTERSTWO INWESTYCJI I ROZWOJU</v>
      </c>
      <c r="D33" s="1" t="s">
        <v>186</v>
      </c>
      <c r="E33" s="1" t="s">
        <v>33</v>
      </c>
      <c r="F33" s="1" t="s">
        <v>35</v>
      </c>
      <c r="G33" s="5">
        <v>1</v>
      </c>
      <c r="H33" s="15"/>
    </row>
    <row r="34" spans="1:8" ht="30" customHeight="1" x14ac:dyDescent="0.25">
      <c r="A34" s="5" t="s">
        <v>450</v>
      </c>
      <c r="B34" s="2" t="s">
        <v>101</v>
      </c>
      <c r="C34" s="2" t="str">
        <f t="shared" si="0"/>
        <v>1. MINISTERSTWO INWESTYCJI I ROZWOJU</v>
      </c>
      <c r="D34" s="1" t="s">
        <v>187</v>
      </c>
      <c r="E34" s="1" t="s">
        <v>33</v>
      </c>
      <c r="F34" s="1" t="s">
        <v>35</v>
      </c>
      <c r="G34" s="5">
        <v>3</v>
      </c>
      <c r="H34" s="15"/>
    </row>
    <row r="35" spans="1:8" ht="30" customHeight="1" x14ac:dyDescent="0.25">
      <c r="A35" s="5" t="s">
        <v>451</v>
      </c>
      <c r="B35" s="2" t="s">
        <v>101</v>
      </c>
      <c r="C35" s="2" t="str">
        <f t="shared" si="0"/>
        <v>1. MINISTERSTWO INWESTYCJI I ROZWOJU</v>
      </c>
      <c r="D35" s="1" t="s">
        <v>188</v>
      </c>
      <c r="E35" s="1" t="s">
        <v>33</v>
      </c>
      <c r="F35" s="1" t="s">
        <v>35</v>
      </c>
      <c r="G35" s="5">
        <v>1</v>
      </c>
      <c r="H35" s="15"/>
    </row>
    <row r="36" spans="1:8" ht="30" customHeight="1" x14ac:dyDescent="0.25">
      <c r="A36" s="5" t="s">
        <v>452</v>
      </c>
      <c r="B36" s="2" t="s">
        <v>101</v>
      </c>
      <c r="C36" s="2" t="str">
        <f t="shared" si="0"/>
        <v>1. MINISTERSTWO INWESTYCJI I ROZWOJU</v>
      </c>
      <c r="D36" s="1" t="s">
        <v>189</v>
      </c>
      <c r="E36" s="1" t="s">
        <v>33</v>
      </c>
      <c r="F36" s="1" t="s">
        <v>35</v>
      </c>
      <c r="G36" s="5">
        <v>1</v>
      </c>
      <c r="H36" s="15"/>
    </row>
    <row r="37" spans="1:8" ht="30" customHeight="1" x14ac:dyDescent="0.25">
      <c r="A37" s="5" t="s">
        <v>453</v>
      </c>
      <c r="B37" s="2" t="s">
        <v>101</v>
      </c>
      <c r="C37" s="2" t="str">
        <f t="shared" si="0"/>
        <v>1. MINISTERSTWO INWESTYCJI I ROZWOJU</v>
      </c>
      <c r="D37" s="1" t="s">
        <v>190</v>
      </c>
      <c r="E37" s="1" t="s">
        <v>33</v>
      </c>
      <c r="F37" s="1" t="s">
        <v>35</v>
      </c>
      <c r="G37" s="5">
        <v>1</v>
      </c>
      <c r="H37" s="15"/>
    </row>
    <row r="38" spans="1:8" ht="30" customHeight="1" x14ac:dyDescent="0.25">
      <c r="A38" s="5" t="s">
        <v>454</v>
      </c>
      <c r="B38" s="2" t="s">
        <v>101</v>
      </c>
      <c r="C38" s="2" t="str">
        <f t="shared" si="0"/>
        <v>1. MINISTERSTWO INWESTYCJI I ROZWOJU</v>
      </c>
      <c r="D38" s="1" t="s">
        <v>191</v>
      </c>
      <c r="E38" s="1" t="s">
        <v>33</v>
      </c>
      <c r="F38" s="1" t="s">
        <v>35</v>
      </c>
      <c r="G38" s="5">
        <v>2</v>
      </c>
      <c r="H38" s="15"/>
    </row>
    <row r="39" spans="1:8" ht="30" customHeight="1" x14ac:dyDescent="0.25">
      <c r="A39" s="5" t="s">
        <v>455</v>
      </c>
      <c r="B39" s="2" t="s">
        <v>101</v>
      </c>
      <c r="C39" s="2" t="str">
        <f t="shared" si="0"/>
        <v>1. MINISTERSTWO INWESTYCJI I ROZWOJU</v>
      </c>
      <c r="D39" s="1" t="s">
        <v>192</v>
      </c>
      <c r="E39" s="1" t="s">
        <v>33</v>
      </c>
      <c r="F39" s="1" t="s">
        <v>35</v>
      </c>
      <c r="G39" s="5">
        <v>1</v>
      </c>
      <c r="H39" s="15"/>
    </row>
    <row r="40" spans="1:8" ht="30" customHeight="1" x14ac:dyDescent="0.25">
      <c r="A40" s="5" t="s">
        <v>456</v>
      </c>
      <c r="B40" s="2" t="s">
        <v>101</v>
      </c>
      <c r="C40" s="2" t="str">
        <f t="shared" si="0"/>
        <v>1. MINISTERSTWO INWESTYCJI I ROZWOJU</v>
      </c>
      <c r="D40" s="1" t="s">
        <v>193</v>
      </c>
      <c r="E40" s="1" t="s">
        <v>33</v>
      </c>
      <c r="F40" s="1" t="s">
        <v>35</v>
      </c>
      <c r="G40" s="5">
        <v>1</v>
      </c>
      <c r="H40" s="15"/>
    </row>
    <row r="41" spans="1:8" ht="30" customHeight="1" x14ac:dyDescent="0.25">
      <c r="A41" s="5" t="s">
        <v>457</v>
      </c>
      <c r="B41" s="2" t="s">
        <v>101</v>
      </c>
      <c r="C41" s="2" t="str">
        <f t="shared" si="0"/>
        <v>1. MINISTERSTWO INWESTYCJI I ROZWOJU</v>
      </c>
      <c r="D41" s="1" t="s">
        <v>194</v>
      </c>
      <c r="E41" s="1" t="s">
        <v>33</v>
      </c>
      <c r="F41" s="1" t="s">
        <v>35</v>
      </c>
      <c r="G41" s="5">
        <v>2</v>
      </c>
      <c r="H41" s="15"/>
    </row>
    <row r="42" spans="1:8" ht="30" customHeight="1" x14ac:dyDescent="0.25">
      <c r="A42" s="5" t="s">
        <v>458</v>
      </c>
      <c r="B42" s="2" t="s">
        <v>101</v>
      </c>
      <c r="C42" s="2" t="str">
        <f t="shared" si="0"/>
        <v>1. MINISTERSTWO INWESTYCJI I ROZWOJU</v>
      </c>
      <c r="D42" s="1" t="s">
        <v>195</v>
      </c>
      <c r="E42" s="1" t="s">
        <v>33</v>
      </c>
      <c r="F42" s="1" t="s">
        <v>35</v>
      </c>
      <c r="G42" s="5">
        <v>1</v>
      </c>
      <c r="H42" s="15"/>
    </row>
    <row r="43" spans="1:8" ht="30" customHeight="1" x14ac:dyDescent="0.25">
      <c r="A43" s="5" t="s">
        <v>459</v>
      </c>
      <c r="B43" s="2" t="s">
        <v>101</v>
      </c>
      <c r="C43" s="2" t="str">
        <f t="shared" si="0"/>
        <v>1. MINISTERSTWO INWESTYCJI I ROZWOJU</v>
      </c>
      <c r="D43" s="1" t="s">
        <v>196</v>
      </c>
      <c r="E43" s="1" t="s">
        <v>33</v>
      </c>
      <c r="F43" s="1" t="s">
        <v>35</v>
      </c>
      <c r="G43" s="5">
        <v>1</v>
      </c>
      <c r="H43" s="15"/>
    </row>
    <row r="44" spans="1:8" ht="30" customHeight="1" x14ac:dyDescent="0.25">
      <c r="A44" s="5" t="s">
        <v>460</v>
      </c>
      <c r="B44" s="2" t="s">
        <v>101</v>
      </c>
      <c r="C44" s="2" t="str">
        <f t="shared" si="0"/>
        <v>1. MINISTERSTWO INWESTYCJI I ROZWOJU</v>
      </c>
      <c r="D44" s="1" t="s">
        <v>197</v>
      </c>
      <c r="E44" s="1" t="s">
        <v>33</v>
      </c>
      <c r="F44" s="1" t="s">
        <v>35</v>
      </c>
      <c r="G44" s="5">
        <v>1</v>
      </c>
      <c r="H44" s="15"/>
    </row>
    <row r="45" spans="1:8" ht="30" customHeight="1" x14ac:dyDescent="0.25">
      <c r="A45" s="5" t="s">
        <v>81</v>
      </c>
      <c r="B45" s="2" t="s">
        <v>3</v>
      </c>
      <c r="C45" s="2" t="str">
        <f>CONCATENATE(2,". ",B45)</f>
        <v>2. DOLNOŚLĄSKI URZĄD WOJEWÓDZKI</v>
      </c>
      <c r="D45" s="1" t="s">
        <v>436</v>
      </c>
      <c r="E45" s="1" t="s">
        <v>322</v>
      </c>
      <c r="F45" s="1" t="s">
        <v>323</v>
      </c>
      <c r="G45" s="5">
        <v>1</v>
      </c>
      <c r="H45" s="18">
        <f>SUM(G45:G47)</f>
        <v>5</v>
      </c>
    </row>
    <row r="46" spans="1:8" ht="30" customHeight="1" x14ac:dyDescent="0.25">
      <c r="A46" s="5" t="s">
        <v>461</v>
      </c>
      <c r="B46" s="2" t="s">
        <v>3</v>
      </c>
      <c r="C46" s="2" t="str">
        <f t="shared" ref="C46:C47" si="1">CONCATENATE(2,". ",B46)</f>
        <v>2. DOLNOŚLĄSKI URZĄD WOJEWÓDZKI</v>
      </c>
      <c r="D46" s="1" t="s">
        <v>437</v>
      </c>
      <c r="E46" s="1" t="s">
        <v>322</v>
      </c>
      <c r="F46" s="1" t="s">
        <v>323</v>
      </c>
      <c r="G46" s="5">
        <v>1</v>
      </c>
      <c r="H46" s="15"/>
    </row>
    <row r="47" spans="1:8" ht="30" customHeight="1" x14ac:dyDescent="0.25">
      <c r="A47" s="5" t="s">
        <v>462</v>
      </c>
      <c r="B47" s="2" t="s">
        <v>3</v>
      </c>
      <c r="C47" s="2" t="str">
        <f t="shared" si="1"/>
        <v>2. DOLNOŚLĄSKI URZĄD WOJEWÓDZKI</v>
      </c>
      <c r="D47" s="1" t="s">
        <v>438</v>
      </c>
      <c r="E47" s="1" t="s">
        <v>322</v>
      </c>
      <c r="F47" s="1" t="s">
        <v>323</v>
      </c>
      <c r="G47" s="5">
        <v>3</v>
      </c>
      <c r="H47" s="15"/>
    </row>
    <row r="48" spans="1:8" ht="30" customHeight="1" x14ac:dyDescent="0.25">
      <c r="A48" s="5" t="s">
        <v>82</v>
      </c>
      <c r="B48" s="2" t="s">
        <v>6</v>
      </c>
      <c r="C48" s="2" t="str">
        <f>CONCATENATE(3,". ",B48)</f>
        <v>3. ŚLĄSKI URZĄD WOJEWÓDZKI</v>
      </c>
      <c r="D48" s="1" t="s">
        <v>362</v>
      </c>
      <c r="E48" s="1" t="s">
        <v>363</v>
      </c>
      <c r="F48" s="1" t="s">
        <v>364</v>
      </c>
      <c r="G48" s="5">
        <v>2</v>
      </c>
      <c r="H48" s="18">
        <v>2</v>
      </c>
    </row>
    <row r="49" spans="1:8" ht="30" customHeight="1" x14ac:dyDescent="0.25">
      <c r="A49" s="5" t="s">
        <v>90</v>
      </c>
      <c r="B49" s="2" t="s">
        <v>9</v>
      </c>
      <c r="C49" s="2" t="str">
        <f>CONCATENATE(4,". ",B49)</f>
        <v>4. POWIATOWY INSPEKTORAT NADZORU BUDOWLANEGO W KROŚNIE ODRZAŃSKIM</v>
      </c>
      <c r="D49" s="1" t="s">
        <v>439</v>
      </c>
      <c r="E49" s="1" t="s">
        <v>384</v>
      </c>
      <c r="F49" s="1" t="s">
        <v>385</v>
      </c>
      <c r="G49" s="5">
        <v>1</v>
      </c>
      <c r="H49" s="18">
        <v>1</v>
      </c>
    </row>
    <row r="50" spans="1:8" ht="30" customHeight="1" x14ac:dyDescent="0.25">
      <c r="A50" s="5" t="s">
        <v>91</v>
      </c>
      <c r="B50" s="2" t="s">
        <v>146</v>
      </c>
      <c r="C50" s="2" t="str">
        <f>CONCATENATE(5,". ",B50)</f>
        <v>5. OŚRODEK SZKOLEŃ SPECJALISTYCZNYCH STRAŻY GRANICZNEJ</v>
      </c>
      <c r="D50" s="1" t="s">
        <v>387</v>
      </c>
      <c r="E50" s="1" t="s">
        <v>322</v>
      </c>
      <c r="F50" s="1" t="s">
        <v>388</v>
      </c>
      <c r="G50" s="5">
        <v>7</v>
      </c>
      <c r="H50" s="18">
        <f>G50+G51</f>
        <v>10</v>
      </c>
    </row>
    <row r="51" spans="1:8" ht="30" customHeight="1" x14ac:dyDescent="0.25">
      <c r="A51" s="5" t="s">
        <v>92</v>
      </c>
      <c r="B51" s="2" t="s">
        <v>146</v>
      </c>
      <c r="C51" s="2" t="str">
        <f>CONCATENATE(5,". ",B51)</f>
        <v>5. OŚRODEK SZKOLEŃ SPECJALISTYCZNYCH STRAŻY GRANICZNEJ</v>
      </c>
      <c r="D51" s="1" t="s">
        <v>389</v>
      </c>
      <c r="E51" s="1" t="s">
        <v>322</v>
      </c>
      <c r="F51" s="1" t="s">
        <v>390</v>
      </c>
      <c r="G51" s="5">
        <v>3</v>
      </c>
      <c r="H51" s="15"/>
    </row>
    <row r="52" spans="1:8" ht="30" customHeight="1" x14ac:dyDescent="0.25">
      <c r="A52" s="5" t="s">
        <v>99</v>
      </c>
      <c r="B52" s="2" t="s">
        <v>30</v>
      </c>
      <c r="C52" s="2" t="str">
        <f>CONCATENATE(6,". ",B52)</f>
        <v>6. WOJEWÓDZKI INSPEKTORAT NADZORU BUDOWLANEGO W KATOWICACH</v>
      </c>
      <c r="D52" s="1" t="s">
        <v>440</v>
      </c>
      <c r="E52" s="1" t="s">
        <v>363</v>
      </c>
      <c r="F52" s="1" t="s">
        <v>364</v>
      </c>
      <c r="G52" s="5">
        <v>2</v>
      </c>
      <c r="H52" s="18">
        <v>2</v>
      </c>
    </row>
    <row r="53" spans="1:8" ht="30" customHeight="1" x14ac:dyDescent="0.25">
      <c r="A53" s="5" t="s">
        <v>432</v>
      </c>
      <c r="B53" s="2" t="s">
        <v>11</v>
      </c>
      <c r="C53" s="2" t="str">
        <f>CONCATENATE(7,". ",B53)</f>
        <v>7. WOJEWÓDZKI INSPEKTORAT NADZORU BUDOWLANEGO W OPOLU</v>
      </c>
      <c r="D53" s="1" t="s">
        <v>441</v>
      </c>
      <c r="E53" s="1" t="s">
        <v>391</v>
      </c>
      <c r="F53" s="1" t="s">
        <v>392</v>
      </c>
      <c r="G53" s="5">
        <v>1</v>
      </c>
      <c r="H53" s="18">
        <v>1</v>
      </c>
    </row>
    <row r="54" spans="1:8" ht="39.950000000000003" customHeight="1" x14ac:dyDescent="0.25">
      <c r="A54" s="27"/>
      <c r="B54" s="25"/>
      <c r="C54" s="25"/>
      <c r="D54" s="27" t="s">
        <v>396</v>
      </c>
      <c r="E54" s="24"/>
      <c r="F54" s="24"/>
      <c r="G54" s="24">
        <f>SUM(G4:G53)</f>
        <v>121</v>
      </c>
      <c r="H54" s="27">
        <f>SUM(H4:H53)</f>
        <v>121</v>
      </c>
    </row>
  </sheetData>
  <autoFilter ref="A3:H54" xr:uid="{83D40E95-5AFD-4279-9465-9951CE2188D7}"/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105F-5D3C-41B9-AD0C-DB09C52ADA12}">
  <sheetPr>
    <tabColor rgb="FF66FF99"/>
  </sheetPr>
  <dimension ref="A1:B168"/>
  <sheetViews>
    <sheetView workbookViewId="0">
      <selection sqref="A1:B1"/>
    </sheetView>
  </sheetViews>
  <sheetFormatPr defaultRowHeight="15" x14ac:dyDescent="0.25"/>
  <cols>
    <col min="1" max="1" width="100.7109375" style="47" customWidth="1"/>
    <col min="2" max="2" width="20.7109375" style="36" customWidth="1"/>
    <col min="3" max="16384" width="9.140625" style="47"/>
  </cols>
  <sheetData>
    <row r="1" spans="1:2" s="39" customFormat="1" ht="15.75" x14ac:dyDescent="0.25">
      <c r="A1" s="76" t="s">
        <v>574</v>
      </c>
      <c r="B1" s="76"/>
    </row>
    <row r="2" spans="1:2" s="39" customFormat="1" ht="15.75" x14ac:dyDescent="0.25">
      <c r="A2" s="76" t="s">
        <v>402</v>
      </c>
      <c r="B2" s="76"/>
    </row>
    <row r="3" spans="1:2" s="39" customFormat="1" ht="15.75" x14ac:dyDescent="0.25">
      <c r="A3" s="46"/>
      <c r="B3" s="36"/>
    </row>
    <row r="4" spans="1:2" s="39" customFormat="1" ht="15.75" x14ac:dyDescent="0.25">
      <c r="A4" s="46"/>
      <c r="B4" s="36"/>
    </row>
    <row r="5" spans="1:2" s="39" customFormat="1" ht="15.75" x14ac:dyDescent="0.25">
      <c r="A5" s="46"/>
      <c r="B5" s="36"/>
    </row>
    <row r="6" spans="1:2" s="39" customFormat="1" ht="15.75" x14ac:dyDescent="0.25">
      <c r="A6" s="46"/>
      <c r="B6" s="36"/>
    </row>
    <row r="7" spans="1:2" s="39" customFormat="1" ht="15.75" x14ac:dyDescent="0.25">
      <c r="A7" s="46"/>
      <c r="B7" s="36"/>
    </row>
    <row r="8" spans="1:2" s="39" customFormat="1" ht="39.950000000000003" customHeight="1" x14ac:dyDescent="0.25">
      <c r="A8" s="77" t="s">
        <v>536</v>
      </c>
      <c r="B8" s="77"/>
    </row>
    <row r="10" spans="1:2" ht="30" customHeight="1" x14ac:dyDescent="0.25">
      <c r="A10" s="53" t="s">
        <v>393</v>
      </c>
      <c r="B10" s="56" t="s">
        <v>397</v>
      </c>
    </row>
    <row r="11" spans="1:2" ht="20.100000000000001" customHeight="1" x14ac:dyDescent="0.25">
      <c r="A11" s="54" t="s">
        <v>529</v>
      </c>
      <c r="B11" s="65">
        <v>100</v>
      </c>
    </row>
    <row r="12" spans="1:2" ht="20.100000000000001" customHeight="1" x14ac:dyDescent="0.25">
      <c r="A12" s="48" t="s">
        <v>33</v>
      </c>
      <c r="B12" s="50">
        <v>100</v>
      </c>
    </row>
    <row r="13" spans="1:2" ht="20.100000000000001" customHeight="1" x14ac:dyDescent="0.25">
      <c r="A13" s="61" t="s">
        <v>35</v>
      </c>
      <c r="B13" s="50">
        <v>100</v>
      </c>
    </row>
    <row r="14" spans="1:2" ht="20.100000000000001" customHeight="1" x14ac:dyDescent="0.25">
      <c r="A14" s="61" t="s">
        <v>159</v>
      </c>
      <c r="B14" s="50">
        <v>4</v>
      </c>
    </row>
    <row r="15" spans="1:2" ht="20.100000000000001" customHeight="1" x14ac:dyDescent="0.25">
      <c r="A15" s="61" t="s">
        <v>160</v>
      </c>
      <c r="B15" s="50">
        <v>4</v>
      </c>
    </row>
    <row r="16" spans="1:2" ht="20.100000000000001" customHeight="1" x14ac:dyDescent="0.25">
      <c r="A16" s="61" t="s">
        <v>161</v>
      </c>
      <c r="B16" s="50">
        <v>3</v>
      </c>
    </row>
    <row r="17" spans="1:2" ht="35.1" customHeight="1" x14ac:dyDescent="0.25">
      <c r="A17" s="61" t="s">
        <v>158</v>
      </c>
      <c r="B17" s="50">
        <v>4</v>
      </c>
    </row>
    <row r="18" spans="1:2" ht="20.100000000000001" customHeight="1" x14ac:dyDescent="0.25">
      <c r="A18" s="61" t="s">
        <v>163</v>
      </c>
      <c r="B18" s="50">
        <v>2</v>
      </c>
    </row>
    <row r="19" spans="1:2" ht="20.100000000000001" customHeight="1" x14ac:dyDescent="0.25">
      <c r="A19" s="61" t="s">
        <v>164</v>
      </c>
      <c r="B19" s="50">
        <v>4</v>
      </c>
    </row>
    <row r="20" spans="1:2" ht="20.100000000000001" customHeight="1" x14ac:dyDescent="0.25">
      <c r="A20" s="61" t="s">
        <v>162</v>
      </c>
      <c r="B20" s="50">
        <v>11</v>
      </c>
    </row>
    <row r="21" spans="1:2" ht="20.100000000000001" customHeight="1" x14ac:dyDescent="0.25">
      <c r="A21" s="61" t="s">
        <v>165</v>
      </c>
      <c r="B21" s="50">
        <v>2</v>
      </c>
    </row>
    <row r="22" spans="1:2" ht="65.099999999999994" customHeight="1" x14ac:dyDescent="0.25">
      <c r="A22" s="61" t="s">
        <v>157</v>
      </c>
      <c r="B22" s="50">
        <v>3</v>
      </c>
    </row>
    <row r="23" spans="1:2" ht="20.100000000000001" customHeight="1" x14ac:dyDescent="0.25">
      <c r="A23" s="61" t="s">
        <v>166</v>
      </c>
      <c r="B23" s="50">
        <v>2</v>
      </c>
    </row>
    <row r="24" spans="1:2" ht="20.100000000000001" customHeight="1" x14ac:dyDescent="0.25">
      <c r="A24" s="61" t="s">
        <v>167</v>
      </c>
      <c r="B24" s="50">
        <v>2</v>
      </c>
    </row>
    <row r="25" spans="1:2" ht="20.100000000000001" customHeight="1" x14ac:dyDescent="0.25">
      <c r="A25" s="61" t="s">
        <v>168</v>
      </c>
      <c r="B25" s="50">
        <v>1</v>
      </c>
    </row>
    <row r="26" spans="1:2" ht="20.100000000000001" customHeight="1" x14ac:dyDescent="0.25">
      <c r="A26" s="61" t="s">
        <v>169</v>
      </c>
      <c r="B26" s="50">
        <v>3</v>
      </c>
    </row>
    <row r="27" spans="1:2" ht="20.100000000000001" customHeight="1" x14ac:dyDescent="0.25">
      <c r="A27" s="61" t="s">
        <v>194</v>
      </c>
      <c r="B27" s="50">
        <v>2</v>
      </c>
    </row>
    <row r="28" spans="1:2" ht="20.100000000000001" customHeight="1" x14ac:dyDescent="0.25">
      <c r="A28" s="61" t="s">
        <v>195</v>
      </c>
      <c r="B28" s="50">
        <v>1</v>
      </c>
    </row>
    <row r="29" spans="1:2" ht="20.100000000000001" customHeight="1" x14ac:dyDescent="0.25">
      <c r="A29" s="61" t="s">
        <v>196</v>
      </c>
      <c r="B29" s="50">
        <v>1</v>
      </c>
    </row>
    <row r="30" spans="1:2" ht="20.100000000000001" customHeight="1" x14ac:dyDescent="0.25">
      <c r="A30" s="61" t="s">
        <v>197</v>
      </c>
      <c r="B30" s="50">
        <v>1</v>
      </c>
    </row>
    <row r="31" spans="1:2" ht="20.100000000000001" customHeight="1" x14ac:dyDescent="0.25">
      <c r="A31" s="61" t="s">
        <v>171</v>
      </c>
      <c r="B31" s="50">
        <v>4</v>
      </c>
    </row>
    <row r="32" spans="1:2" ht="20.100000000000001" customHeight="1" x14ac:dyDescent="0.25">
      <c r="A32" s="61" t="s">
        <v>172</v>
      </c>
      <c r="B32" s="50">
        <v>2</v>
      </c>
    </row>
    <row r="33" spans="1:2" ht="20.100000000000001" customHeight="1" x14ac:dyDescent="0.25">
      <c r="A33" s="61" t="s">
        <v>173</v>
      </c>
      <c r="B33" s="50">
        <v>3</v>
      </c>
    </row>
    <row r="34" spans="1:2" ht="20.100000000000001" customHeight="1" x14ac:dyDescent="0.25">
      <c r="A34" s="61" t="s">
        <v>174</v>
      </c>
      <c r="B34" s="50">
        <v>2</v>
      </c>
    </row>
    <row r="35" spans="1:2" ht="20.100000000000001" customHeight="1" x14ac:dyDescent="0.25">
      <c r="A35" s="61" t="s">
        <v>181</v>
      </c>
      <c r="B35" s="50">
        <v>3</v>
      </c>
    </row>
    <row r="36" spans="1:2" ht="20.100000000000001" customHeight="1" x14ac:dyDescent="0.25">
      <c r="A36" s="61" t="s">
        <v>180</v>
      </c>
      <c r="B36" s="50">
        <v>3</v>
      </c>
    </row>
    <row r="37" spans="1:2" ht="20.100000000000001" customHeight="1" x14ac:dyDescent="0.25">
      <c r="A37" s="61" t="s">
        <v>182</v>
      </c>
      <c r="B37" s="50">
        <v>4</v>
      </c>
    </row>
    <row r="38" spans="1:2" ht="20.100000000000001" customHeight="1" x14ac:dyDescent="0.25">
      <c r="A38" s="61" t="s">
        <v>183</v>
      </c>
      <c r="B38" s="50">
        <v>4</v>
      </c>
    </row>
    <row r="39" spans="1:2" ht="35.1" customHeight="1" x14ac:dyDescent="0.25">
      <c r="A39" s="61" t="s">
        <v>184</v>
      </c>
      <c r="B39" s="50">
        <v>1</v>
      </c>
    </row>
    <row r="40" spans="1:2" ht="20.100000000000001" customHeight="1" x14ac:dyDescent="0.25">
      <c r="A40" s="61" t="s">
        <v>185</v>
      </c>
      <c r="B40" s="50">
        <v>1</v>
      </c>
    </row>
    <row r="41" spans="1:2" ht="20.100000000000001" customHeight="1" x14ac:dyDescent="0.25">
      <c r="A41" s="61" t="s">
        <v>186</v>
      </c>
      <c r="B41" s="50">
        <v>1</v>
      </c>
    </row>
    <row r="42" spans="1:2" ht="20.100000000000001" customHeight="1" x14ac:dyDescent="0.25">
      <c r="A42" s="61" t="s">
        <v>178</v>
      </c>
      <c r="B42" s="50">
        <v>3</v>
      </c>
    </row>
    <row r="43" spans="1:2" ht="20.100000000000001" customHeight="1" x14ac:dyDescent="0.25">
      <c r="A43" s="61" t="s">
        <v>179</v>
      </c>
      <c r="B43" s="50">
        <v>2</v>
      </c>
    </row>
    <row r="44" spans="1:2" ht="35.1" customHeight="1" x14ac:dyDescent="0.25">
      <c r="A44" s="61" t="s">
        <v>175</v>
      </c>
      <c r="B44" s="50">
        <v>1</v>
      </c>
    </row>
    <row r="45" spans="1:2" ht="20.100000000000001" customHeight="1" x14ac:dyDescent="0.25">
      <c r="A45" s="61" t="s">
        <v>176</v>
      </c>
      <c r="B45" s="50">
        <v>2</v>
      </c>
    </row>
    <row r="46" spans="1:2" ht="20.100000000000001" customHeight="1" x14ac:dyDescent="0.25">
      <c r="A46" s="61" t="s">
        <v>177</v>
      </c>
      <c r="B46" s="50">
        <v>1</v>
      </c>
    </row>
    <row r="47" spans="1:2" ht="35.1" customHeight="1" x14ac:dyDescent="0.25">
      <c r="A47" s="61" t="s">
        <v>189</v>
      </c>
      <c r="B47" s="50">
        <v>1</v>
      </c>
    </row>
    <row r="48" spans="1:2" ht="35.1" customHeight="1" x14ac:dyDescent="0.25">
      <c r="A48" s="61" t="s">
        <v>188</v>
      </c>
      <c r="B48" s="50">
        <v>1</v>
      </c>
    </row>
    <row r="49" spans="1:2" ht="20.100000000000001" customHeight="1" x14ac:dyDescent="0.25">
      <c r="A49" s="61" t="s">
        <v>190</v>
      </c>
      <c r="B49" s="50">
        <v>1</v>
      </c>
    </row>
    <row r="50" spans="1:2" ht="20.100000000000001" customHeight="1" x14ac:dyDescent="0.25">
      <c r="A50" s="61" t="s">
        <v>187</v>
      </c>
      <c r="B50" s="50">
        <v>3</v>
      </c>
    </row>
    <row r="51" spans="1:2" ht="20.100000000000001" customHeight="1" x14ac:dyDescent="0.25">
      <c r="A51" s="61" t="s">
        <v>170</v>
      </c>
      <c r="B51" s="50">
        <v>3</v>
      </c>
    </row>
    <row r="52" spans="1:2" ht="20.100000000000001" customHeight="1" x14ac:dyDescent="0.25">
      <c r="A52" s="61" t="s">
        <v>191</v>
      </c>
      <c r="B52" s="50">
        <v>2</v>
      </c>
    </row>
    <row r="53" spans="1:2" ht="20.100000000000001" customHeight="1" x14ac:dyDescent="0.25">
      <c r="A53" s="61" t="s">
        <v>192</v>
      </c>
      <c r="B53" s="50">
        <v>1</v>
      </c>
    </row>
    <row r="54" spans="1:2" ht="20.100000000000001" customHeight="1" x14ac:dyDescent="0.25">
      <c r="A54" s="62" t="s">
        <v>193</v>
      </c>
      <c r="B54" s="50">
        <v>1</v>
      </c>
    </row>
    <row r="55" spans="1:2" ht="20.100000000000001" customHeight="1" x14ac:dyDescent="0.25">
      <c r="A55" s="54" t="s">
        <v>530</v>
      </c>
      <c r="B55" s="65">
        <v>5</v>
      </c>
    </row>
    <row r="56" spans="1:2" ht="20.100000000000001" customHeight="1" x14ac:dyDescent="0.25">
      <c r="A56" s="48" t="s">
        <v>322</v>
      </c>
      <c r="B56" s="57">
        <v>5</v>
      </c>
    </row>
    <row r="57" spans="1:2" ht="20.100000000000001" customHeight="1" x14ac:dyDescent="0.25">
      <c r="A57" s="61" t="s">
        <v>323</v>
      </c>
      <c r="B57" s="50">
        <v>5</v>
      </c>
    </row>
    <row r="58" spans="1:2" ht="20.100000000000001" customHeight="1" x14ac:dyDescent="0.25">
      <c r="A58" s="61" t="s">
        <v>437</v>
      </c>
      <c r="B58" s="50">
        <v>1</v>
      </c>
    </row>
    <row r="59" spans="1:2" ht="20.100000000000001" customHeight="1" x14ac:dyDescent="0.25">
      <c r="A59" s="61" t="s">
        <v>436</v>
      </c>
      <c r="B59" s="50">
        <v>1</v>
      </c>
    </row>
    <row r="60" spans="1:2" ht="20.100000000000001" customHeight="1" x14ac:dyDescent="0.25">
      <c r="A60" s="62" t="s">
        <v>438</v>
      </c>
      <c r="B60" s="50">
        <v>3</v>
      </c>
    </row>
    <row r="61" spans="1:2" ht="20.100000000000001" customHeight="1" x14ac:dyDescent="0.25">
      <c r="A61" s="54" t="s">
        <v>531</v>
      </c>
      <c r="B61" s="65">
        <v>2</v>
      </c>
    </row>
    <row r="62" spans="1:2" ht="20.100000000000001" customHeight="1" x14ac:dyDescent="0.25">
      <c r="A62" s="48" t="s">
        <v>363</v>
      </c>
      <c r="B62" s="57">
        <v>2</v>
      </c>
    </row>
    <row r="63" spans="1:2" ht="20.100000000000001" customHeight="1" x14ac:dyDescent="0.25">
      <c r="A63" s="61" t="s">
        <v>364</v>
      </c>
      <c r="B63" s="50">
        <v>2</v>
      </c>
    </row>
    <row r="64" spans="1:2" ht="35.1" customHeight="1" x14ac:dyDescent="0.25">
      <c r="A64" s="62" t="s">
        <v>362</v>
      </c>
      <c r="B64" s="50">
        <v>2</v>
      </c>
    </row>
    <row r="65" spans="1:2" ht="20.100000000000001" customHeight="1" x14ac:dyDescent="0.25">
      <c r="A65" s="54" t="s">
        <v>532</v>
      </c>
      <c r="B65" s="65">
        <v>1</v>
      </c>
    </row>
    <row r="66" spans="1:2" ht="20.100000000000001" customHeight="1" x14ac:dyDescent="0.25">
      <c r="A66" s="48" t="s">
        <v>384</v>
      </c>
      <c r="B66" s="57">
        <v>1</v>
      </c>
    </row>
    <row r="67" spans="1:2" s="70" customFormat="1" ht="20.100000000000001" customHeight="1" x14ac:dyDescent="0.25">
      <c r="A67" s="61" t="s">
        <v>385</v>
      </c>
      <c r="B67" s="50">
        <v>1</v>
      </c>
    </row>
    <row r="68" spans="1:2" ht="20.100000000000001" customHeight="1" x14ac:dyDescent="0.25">
      <c r="A68" s="62" t="s">
        <v>439</v>
      </c>
      <c r="B68" s="50">
        <v>1</v>
      </c>
    </row>
    <row r="69" spans="1:2" ht="20.100000000000001" customHeight="1" x14ac:dyDescent="0.25">
      <c r="A69" s="54" t="s">
        <v>533</v>
      </c>
      <c r="B69" s="65">
        <v>10</v>
      </c>
    </row>
    <row r="70" spans="1:2" ht="20.100000000000001" customHeight="1" x14ac:dyDescent="0.25">
      <c r="A70" s="48" t="s">
        <v>322</v>
      </c>
      <c r="B70" s="57">
        <v>10</v>
      </c>
    </row>
    <row r="71" spans="1:2" s="70" customFormat="1" ht="20.100000000000001" customHeight="1" x14ac:dyDescent="0.25">
      <c r="A71" s="61" t="s">
        <v>388</v>
      </c>
      <c r="B71" s="50">
        <v>7</v>
      </c>
    </row>
    <row r="72" spans="1:2" ht="20.100000000000001" customHeight="1" x14ac:dyDescent="0.25">
      <c r="A72" s="62" t="s">
        <v>387</v>
      </c>
      <c r="B72" s="50">
        <v>7</v>
      </c>
    </row>
    <row r="73" spans="1:2" ht="20.100000000000001" customHeight="1" x14ac:dyDescent="0.25">
      <c r="A73" s="61" t="s">
        <v>390</v>
      </c>
      <c r="B73" s="69">
        <v>3</v>
      </c>
    </row>
    <row r="74" spans="1:2" ht="20.100000000000001" customHeight="1" x14ac:dyDescent="0.25">
      <c r="A74" s="62" t="s">
        <v>389</v>
      </c>
      <c r="B74" s="50">
        <v>3</v>
      </c>
    </row>
    <row r="75" spans="1:2" ht="20.100000000000001" customHeight="1" x14ac:dyDescent="0.25">
      <c r="A75" s="54" t="s">
        <v>534</v>
      </c>
      <c r="B75" s="65">
        <v>2</v>
      </c>
    </row>
    <row r="76" spans="1:2" ht="20.100000000000001" customHeight="1" x14ac:dyDescent="0.25">
      <c r="A76" s="48" t="s">
        <v>363</v>
      </c>
      <c r="B76" s="57">
        <v>2</v>
      </c>
    </row>
    <row r="77" spans="1:2" ht="20.100000000000001" customHeight="1" x14ac:dyDescent="0.25">
      <c r="A77" s="61" t="s">
        <v>364</v>
      </c>
      <c r="B77" s="50">
        <v>2</v>
      </c>
    </row>
    <row r="78" spans="1:2" ht="20.100000000000001" customHeight="1" x14ac:dyDescent="0.25">
      <c r="A78" s="62" t="s">
        <v>440</v>
      </c>
      <c r="B78" s="50">
        <v>2</v>
      </c>
    </row>
    <row r="79" spans="1:2" ht="20.100000000000001" customHeight="1" x14ac:dyDescent="0.25">
      <c r="A79" s="54" t="s">
        <v>535</v>
      </c>
      <c r="B79" s="65">
        <v>1</v>
      </c>
    </row>
    <row r="80" spans="1:2" ht="20.100000000000001" customHeight="1" x14ac:dyDescent="0.25">
      <c r="A80" s="48" t="s">
        <v>391</v>
      </c>
      <c r="B80" s="57">
        <v>1</v>
      </c>
    </row>
    <row r="81" spans="1:2" ht="20.100000000000001" customHeight="1" x14ac:dyDescent="0.25">
      <c r="A81" s="61" t="s">
        <v>392</v>
      </c>
      <c r="B81" s="50">
        <v>1</v>
      </c>
    </row>
    <row r="82" spans="1:2" ht="20.100000000000001" customHeight="1" x14ac:dyDescent="0.25">
      <c r="A82" s="62" t="s">
        <v>441</v>
      </c>
      <c r="B82" s="50">
        <v>1</v>
      </c>
    </row>
    <row r="83" spans="1:2" ht="30" customHeight="1" x14ac:dyDescent="0.25">
      <c r="A83" s="58" t="s">
        <v>394</v>
      </c>
      <c r="B83" s="59">
        <v>121</v>
      </c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</sheetData>
  <sheetProtection formatCells="0" formatColumns="0" formatRows="0" insertColumns="0" insertRows="0" insertHyperlinks="0" deleteColumns="0" deleteRows="0" pivotTables="0"/>
  <mergeCells count="3">
    <mergeCell ref="A1:B1"/>
    <mergeCell ref="A2:B2"/>
    <mergeCell ref="A8:B8"/>
  </mergeCells>
  <printOptions horizontalCentered="1"/>
  <pageMargins left="0.78740157480314965" right="0.78740157480314965" top="0.78740157480314965" bottom="0.98425196850393704" header="0.31496062992125984" footer="0.31496062992125984"/>
  <pageSetup paperSize="9" orientation="landscape" r:id="rId2"/>
  <headerFooter differentFirst="1">
    <oddHeader>&amp;C&amp;"-,Kursywa"Drugi pakiet stanowisk - moduł II "Staże zawodowe" programu "SATABILNE ZATRUDNIENIE"</oddHeader>
    <oddFooter>&amp;CStrona &amp;P z &amp;N</oddFooter>
    <firstFooter>&amp;CStrona &amp;P z &amp;N</first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F94AF-1B4E-447E-9222-50A567B892D6}">
  <sheetPr>
    <tabColor rgb="FF00FFCC"/>
  </sheetPr>
  <dimension ref="A1:H89"/>
  <sheetViews>
    <sheetView topLeftCell="A22" zoomScale="110" zoomScaleNormal="110" workbookViewId="0"/>
  </sheetViews>
  <sheetFormatPr defaultRowHeight="15" x14ac:dyDescent="0.25"/>
  <cols>
    <col min="1" max="1" width="6" style="6" customWidth="1"/>
    <col min="2" max="3" width="45.7109375" style="12" customWidth="1"/>
    <col min="4" max="4" width="50.7109375" style="6" customWidth="1"/>
    <col min="5" max="6" width="20.7109375" style="6" customWidth="1"/>
    <col min="7" max="7" width="12.7109375" style="14" customWidth="1"/>
    <col min="8" max="8" width="12.7109375" style="17" customWidth="1"/>
    <col min="9" max="16384" width="9.140625" style="6"/>
  </cols>
  <sheetData>
    <row r="1" spans="1:8" ht="15.75" x14ac:dyDescent="0.25">
      <c r="A1" s="37" t="s">
        <v>492</v>
      </c>
    </row>
    <row r="3" spans="1:8" s="13" customFormat="1" ht="43.5" customHeight="1" x14ac:dyDescent="0.25">
      <c r="A3" s="28" t="s">
        <v>0</v>
      </c>
      <c r="B3" s="29" t="s">
        <v>537</v>
      </c>
      <c r="C3" s="29" t="s">
        <v>1</v>
      </c>
      <c r="D3" s="28" t="s">
        <v>395</v>
      </c>
      <c r="E3" s="28" t="s">
        <v>29</v>
      </c>
      <c r="F3" s="28" t="s">
        <v>34</v>
      </c>
      <c r="G3" s="30" t="s">
        <v>31</v>
      </c>
      <c r="H3" s="30" t="s">
        <v>2</v>
      </c>
    </row>
    <row r="4" spans="1:8" ht="30" customHeight="1" x14ac:dyDescent="0.25">
      <c r="A4" s="5" t="s">
        <v>36</v>
      </c>
      <c r="B4" s="2" t="s">
        <v>118</v>
      </c>
      <c r="C4" s="2" t="str">
        <f>CONCATENATE(1,". ",B4)</f>
        <v>1. MINISTERSTWO NAUKI I SZKOLNICTWA WYŻSZEGO</v>
      </c>
      <c r="D4" s="1" t="s">
        <v>119</v>
      </c>
      <c r="E4" s="1" t="s">
        <v>33</v>
      </c>
      <c r="F4" s="1" t="s">
        <v>35</v>
      </c>
      <c r="G4" s="5">
        <v>1</v>
      </c>
      <c r="H4" s="18">
        <f>SUM(G4:G12)</f>
        <v>10</v>
      </c>
    </row>
    <row r="5" spans="1:8" ht="30" customHeight="1" x14ac:dyDescent="0.25">
      <c r="A5" s="5" t="s">
        <v>38</v>
      </c>
      <c r="B5" s="2" t="s">
        <v>118</v>
      </c>
      <c r="C5" s="2" t="str">
        <f t="shared" ref="C5:C12" si="0">CONCATENATE(1,". ",B5)</f>
        <v>1. MINISTERSTWO NAUKI I SZKOLNICTWA WYŻSZEGO</v>
      </c>
      <c r="D5" s="1" t="s">
        <v>120</v>
      </c>
      <c r="E5" s="1" t="s">
        <v>33</v>
      </c>
      <c r="F5" s="1" t="s">
        <v>35</v>
      </c>
      <c r="G5" s="5">
        <v>1</v>
      </c>
      <c r="H5" s="15"/>
    </row>
    <row r="6" spans="1:8" ht="30" customHeight="1" x14ac:dyDescent="0.25">
      <c r="A6" s="5" t="s">
        <v>39</v>
      </c>
      <c r="B6" s="2" t="s">
        <v>118</v>
      </c>
      <c r="C6" s="2" t="str">
        <f t="shared" si="0"/>
        <v>1. MINISTERSTWO NAUKI I SZKOLNICTWA WYŻSZEGO</v>
      </c>
      <c r="D6" s="1" t="s">
        <v>121</v>
      </c>
      <c r="E6" s="1" t="s">
        <v>33</v>
      </c>
      <c r="F6" s="1" t="s">
        <v>35</v>
      </c>
      <c r="G6" s="5">
        <v>1</v>
      </c>
      <c r="H6" s="15"/>
    </row>
    <row r="7" spans="1:8" ht="30" customHeight="1" x14ac:dyDescent="0.25">
      <c r="A7" s="5" t="s">
        <v>40</v>
      </c>
      <c r="B7" s="2" t="s">
        <v>118</v>
      </c>
      <c r="C7" s="2" t="str">
        <f t="shared" si="0"/>
        <v>1. MINISTERSTWO NAUKI I SZKOLNICTWA WYŻSZEGO</v>
      </c>
      <c r="D7" s="1" t="s">
        <v>122</v>
      </c>
      <c r="E7" s="1" t="s">
        <v>33</v>
      </c>
      <c r="F7" s="1" t="s">
        <v>35</v>
      </c>
      <c r="G7" s="5">
        <v>1</v>
      </c>
      <c r="H7" s="15"/>
    </row>
    <row r="8" spans="1:8" ht="30" customHeight="1" x14ac:dyDescent="0.25">
      <c r="A8" s="5" t="s">
        <v>41</v>
      </c>
      <c r="B8" s="2" t="s">
        <v>118</v>
      </c>
      <c r="C8" s="2" t="str">
        <f t="shared" si="0"/>
        <v>1. MINISTERSTWO NAUKI I SZKOLNICTWA WYŻSZEGO</v>
      </c>
      <c r="D8" s="1" t="s">
        <v>123</v>
      </c>
      <c r="E8" s="1" t="s">
        <v>33</v>
      </c>
      <c r="F8" s="1" t="s">
        <v>35</v>
      </c>
      <c r="G8" s="5">
        <v>1</v>
      </c>
      <c r="H8" s="15"/>
    </row>
    <row r="9" spans="1:8" ht="30" customHeight="1" x14ac:dyDescent="0.25">
      <c r="A9" s="5" t="s">
        <v>45</v>
      </c>
      <c r="B9" s="2" t="s">
        <v>118</v>
      </c>
      <c r="C9" s="2" t="str">
        <f t="shared" si="0"/>
        <v>1. MINISTERSTWO NAUKI I SZKOLNICTWA WYŻSZEGO</v>
      </c>
      <c r="D9" s="1" t="s">
        <v>124</v>
      </c>
      <c r="E9" s="1" t="s">
        <v>33</v>
      </c>
      <c r="F9" s="1" t="s">
        <v>35</v>
      </c>
      <c r="G9" s="5">
        <v>1</v>
      </c>
      <c r="H9" s="15"/>
    </row>
    <row r="10" spans="1:8" ht="30" customHeight="1" x14ac:dyDescent="0.25">
      <c r="A10" s="5" t="s">
        <v>46</v>
      </c>
      <c r="B10" s="2" t="s">
        <v>118</v>
      </c>
      <c r="C10" s="2" t="str">
        <f t="shared" si="0"/>
        <v>1. MINISTERSTWO NAUKI I SZKOLNICTWA WYŻSZEGO</v>
      </c>
      <c r="D10" s="1" t="s">
        <v>125</v>
      </c>
      <c r="E10" s="1" t="s">
        <v>33</v>
      </c>
      <c r="F10" s="1" t="s">
        <v>35</v>
      </c>
      <c r="G10" s="5">
        <v>1</v>
      </c>
      <c r="H10" s="15"/>
    </row>
    <row r="11" spans="1:8" ht="30" customHeight="1" x14ac:dyDescent="0.25">
      <c r="A11" s="5" t="s">
        <v>47</v>
      </c>
      <c r="B11" s="2" t="s">
        <v>118</v>
      </c>
      <c r="C11" s="2" t="str">
        <f t="shared" si="0"/>
        <v>1. MINISTERSTWO NAUKI I SZKOLNICTWA WYŻSZEGO</v>
      </c>
      <c r="D11" s="1" t="s">
        <v>126</v>
      </c>
      <c r="E11" s="1" t="s">
        <v>33</v>
      </c>
      <c r="F11" s="1" t="s">
        <v>35</v>
      </c>
      <c r="G11" s="5">
        <v>2</v>
      </c>
      <c r="H11" s="15"/>
    </row>
    <row r="12" spans="1:8" ht="30" customHeight="1" x14ac:dyDescent="0.25">
      <c r="A12" s="5" t="s">
        <v>48</v>
      </c>
      <c r="B12" s="2" t="s">
        <v>118</v>
      </c>
      <c r="C12" s="2" t="str">
        <f t="shared" si="0"/>
        <v>1. MINISTERSTWO NAUKI I SZKOLNICTWA WYŻSZEGO</v>
      </c>
      <c r="D12" s="1" t="s">
        <v>127</v>
      </c>
      <c r="E12" s="1" t="s">
        <v>33</v>
      </c>
      <c r="F12" s="1" t="s">
        <v>35</v>
      </c>
      <c r="G12" s="5">
        <v>1</v>
      </c>
      <c r="H12" s="15"/>
    </row>
    <row r="13" spans="1:8" ht="30" customHeight="1" x14ac:dyDescent="0.25">
      <c r="A13" s="10" t="s">
        <v>81</v>
      </c>
      <c r="B13" s="2" t="s">
        <v>128</v>
      </c>
      <c r="C13" s="2" t="str">
        <f>CONCATENATE(2,". ",B13)</f>
        <v>2. MINISTERSTWO PRZEDSIĘBIORCZOŚCI I TECHNOLOGII</v>
      </c>
      <c r="D13" s="4" t="s">
        <v>130</v>
      </c>
      <c r="E13" s="4" t="s">
        <v>33</v>
      </c>
      <c r="F13" s="4" t="s">
        <v>35</v>
      </c>
      <c r="G13" s="10">
        <v>1</v>
      </c>
      <c r="H13" s="18">
        <f>SUM(G13:G18)</f>
        <v>6</v>
      </c>
    </row>
    <row r="14" spans="1:8" ht="30" customHeight="1" x14ac:dyDescent="0.25">
      <c r="A14" s="10" t="s">
        <v>461</v>
      </c>
      <c r="B14" s="2" t="s">
        <v>128</v>
      </c>
      <c r="C14" s="2" t="str">
        <f t="shared" ref="C14:C18" si="1">CONCATENATE(2,". ",B14)</f>
        <v>2. MINISTERSTWO PRZEDSIĘBIORCZOŚCI I TECHNOLOGII</v>
      </c>
      <c r="D14" s="4" t="s">
        <v>258</v>
      </c>
      <c r="E14" s="4" t="s">
        <v>33</v>
      </c>
      <c r="F14" s="4" t="s">
        <v>35</v>
      </c>
      <c r="G14" s="10">
        <v>1</v>
      </c>
      <c r="H14" s="15"/>
    </row>
    <row r="15" spans="1:8" ht="30" customHeight="1" x14ac:dyDescent="0.25">
      <c r="A15" s="10" t="s">
        <v>462</v>
      </c>
      <c r="B15" s="2" t="s">
        <v>128</v>
      </c>
      <c r="C15" s="2" t="str">
        <f t="shared" si="1"/>
        <v>2. MINISTERSTWO PRZEDSIĘBIORCZOŚCI I TECHNOLOGII</v>
      </c>
      <c r="D15" s="4" t="s">
        <v>260</v>
      </c>
      <c r="E15" s="4" t="s">
        <v>33</v>
      </c>
      <c r="F15" s="4" t="s">
        <v>35</v>
      </c>
      <c r="G15" s="10">
        <v>1</v>
      </c>
      <c r="H15" s="15"/>
    </row>
    <row r="16" spans="1:8" ht="30" customHeight="1" x14ac:dyDescent="0.25">
      <c r="A16" s="10" t="s">
        <v>463</v>
      </c>
      <c r="B16" s="2" t="s">
        <v>128</v>
      </c>
      <c r="C16" s="2" t="str">
        <f t="shared" si="1"/>
        <v>2. MINISTERSTWO PRZEDSIĘBIORCZOŚCI I TECHNOLOGII</v>
      </c>
      <c r="D16" s="4" t="s">
        <v>261</v>
      </c>
      <c r="E16" s="4" t="s">
        <v>33</v>
      </c>
      <c r="F16" s="4" t="s">
        <v>35</v>
      </c>
      <c r="G16" s="10">
        <v>1</v>
      </c>
      <c r="H16" s="15"/>
    </row>
    <row r="17" spans="1:8" ht="30" customHeight="1" x14ac:dyDescent="0.25">
      <c r="A17" s="10" t="s">
        <v>464</v>
      </c>
      <c r="B17" s="2" t="s">
        <v>128</v>
      </c>
      <c r="C17" s="2" t="str">
        <f t="shared" si="1"/>
        <v>2. MINISTERSTWO PRZEDSIĘBIORCZOŚCI I TECHNOLOGII</v>
      </c>
      <c r="D17" s="4" t="s">
        <v>262</v>
      </c>
      <c r="E17" s="4" t="s">
        <v>33</v>
      </c>
      <c r="F17" s="4" t="s">
        <v>35</v>
      </c>
      <c r="G17" s="10">
        <v>1</v>
      </c>
      <c r="H17" s="15"/>
    </row>
    <row r="18" spans="1:8" ht="30" customHeight="1" x14ac:dyDescent="0.25">
      <c r="A18" s="10" t="s">
        <v>465</v>
      </c>
      <c r="B18" s="2" t="s">
        <v>128</v>
      </c>
      <c r="C18" s="2" t="str">
        <f t="shared" si="1"/>
        <v>2. MINISTERSTWO PRZEDSIĘBIORCZOŚCI I TECHNOLOGII</v>
      </c>
      <c r="D18" s="4" t="s">
        <v>263</v>
      </c>
      <c r="E18" s="4" t="s">
        <v>33</v>
      </c>
      <c r="F18" s="4" t="s">
        <v>35</v>
      </c>
      <c r="G18" s="10">
        <v>1</v>
      </c>
      <c r="H18" s="15"/>
    </row>
    <row r="19" spans="1:8" ht="30" customHeight="1" x14ac:dyDescent="0.25">
      <c r="A19" s="10" t="s">
        <v>82</v>
      </c>
      <c r="B19" s="2" t="s">
        <v>28</v>
      </c>
      <c r="C19" s="2" t="str">
        <f>CONCATENATE(3,". ",B19)</f>
        <v>3. MINISTERSTWO OBRONY NARODOWEJ</v>
      </c>
      <c r="D19" s="1" t="s">
        <v>135</v>
      </c>
      <c r="E19" s="4" t="s">
        <v>33</v>
      </c>
      <c r="F19" s="4" t="s">
        <v>35</v>
      </c>
      <c r="G19" s="10">
        <v>1</v>
      </c>
      <c r="H19" s="18">
        <f>SUM(G19:G21)</f>
        <v>3</v>
      </c>
    </row>
    <row r="20" spans="1:8" ht="30" customHeight="1" x14ac:dyDescent="0.25">
      <c r="A20" s="10" t="s">
        <v>85</v>
      </c>
      <c r="B20" s="2" t="s">
        <v>28</v>
      </c>
      <c r="C20" s="2" t="str">
        <f t="shared" ref="C20:C21" si="2">CONCATENATE(3,". ",B20)</f>
        <v>3. MINISTERSTWO OBRONY NARODOWEJ</v>
      </c>
      <c r="D20" s="1" t="s">
        <v>137</v>
      </c>
      <c r="E20" s="4" t="s">
        <v>33</v>
      </c>
      <c r="F20" s="4" t="s">
        <v>35</v>
      </c>
      <c r="G20" s="10">
        <v>1</v>
      </c>
      <c r="H20" s="15"/>
    </row>
    <row r="21" spans="1:8" ht="30" customHeight="1" x14ac:dyDescent="0.25">
      <c r="A21" s="10" t="s">
        <v>86</v>
      </c>
      <c r="B21" s="2" t="s">
        <v>28</v>
      </c>
      <c r="C21" s="2" t="str">
        <f t="shared" si="2"/>
        <v>3. MINISTERSTWO OBRONY NARODOWEJ</v>
      </c>
      <c r="D21" s="1" t="s">
        <v>139</v>
      </c>
      <c r="E21" s="4" t="s">
        <v>33</v>
      </c>
      <c r="F21" s="4" t="s">
        <v>35</v>
      </c>
      <c r="G21" s="10">
        <v>1</v>
      </c>
      <c r="H21" s="15"/>
    </row>
    <row r="22" spans="1:8" ht="30" customHeight="1" x14ac:dyDescent="0.25">
      <c r="A22" s="5" t="s">
        <v>90</v>
      </c>
      <c r="B22" s="2" t="s">
        <v>140</v>
      </c>
      <c r="C22" s="2" t="str">
        <f>CONCATENATE(4,". ",B22)</f>
        <v>4. MINISTERSTWO ROLNICTWA I ROZWOJU WSI</v>
      </c>
      <c r="D22" s="1" t="s">
        <v>203</v>
      </c>
      <c r="E22" s="1" t="s">
        <v>33</v>
      </c>
      <c r="F22" s="1" t="s">
        <v>35</v>
      </c>
      <c r="G22" s="5">
        <v>1</v>
      </c>
      <c r="H22" s="18">
        <f>SUM(G22:G32)</f>
        <v>12</v>
      </c>
    </row>
    <row r="23" spans="1:8" ht="30" customHeight="1" x14ac:dyDescent="0.25">
      <c r="A23" s="5" t="s">
        <v>421</v>
      </c>
      <c r="B23" s="2" t="s">
        <v>140</v>
      </c>
      <c r="C23" s="2" t="str">
        <f t="shared" ref="C23:C32" si="3">CONCATENATE(4,". ",B23)</f>
        <v>4. MINISTERSTWO ROLNICTWA I ROZWOJU WSI</v>
      </c>
      <c r="D23" s="4" t="s">
        <v>204</v>
      </c>
      <c r="E23" s="1" t="s">
        <v>33</v>
      </c>
      <c r="F23" s="1" t="s">
        <v>35</v>
      </c>
      <c r="G23" s="5">
        <v>1</v>
      </c>
      <c r="H23" s="15"/>
    </row>
    <row r="24" spans="1:8" ht="30" customHeight="1" x14ac:dyDescent="0.25">
      <c r="A24" s="5" t="s">
        <v>422</v>
      </c>
      <c r="B24" s="2" t="s">
        <v>140</v>
      </c>
      <c r="C24" s="2" t="str">
        <f t="shared" si="3"/>
        <v>4. MINISTERSTWO ROLNICTWA I ROZWOJU WSI</v>
      </c>
      <c r="D24" s="1" t="s">
        <v>205</v>
      </c>
      <c r="E24" s="1" t="s">
        <v>33</v>
      </c>
      <c r="F24" s="1" t="s">
        <v>35</v>
      </c>
      <c r="G24" s="5">
        <v>1</v>
      </c>
      <c r="H24" s="15"/>
    </row>
    <row r="25" spans="1:8" ht="30" customHeight="1" x14ac:dyDescent="0.25">
      <c r="A25" s="5" t="s">
        <v>423</v>
      </c>
      <c r="B25" s="2" t="s">
        <v>140</v>
      </c>
      <c r="C25" s="2" t="str">
        <f t="shared" si="3"/>
        <v>4. MINISTERSTWO ROLNICTWA I ROZWOJU WSI</v>
      </c>
      <c r="D25" s="1" t="s">
        <v>202</v>
      </c>
      <c r="E25" s="1" t="s">
        <v>33</v>
      </c>
      <c r="F25" s="1" t="s">
        <v>35</v>
      </c>
      <c r="G25" s="5">
        <v>1</v>
      </c>
      <c r="H25" s="15"/>
    </row>
    <row r="26" spans="1:8" ht="30" customHeight="1" x14ac:dyDescent="0.25">
      <c r="A26" s="5" t="s">
        <v>424</v>
      </c>
      <c r="B26" s="2" t="s">
        <v>140</v>
      </c>
      <c r="C26" s="2" t="str">
        <f t="shared" si="3"/>
        <v>4. MINISTERSTWO ROLNICTWA I ROZWOJU WSI</v>
      </c>
      <c r="D26" s="1" t="s">
        <v>206</v>
      </c>
      <c r="E26" s="1" t="s">
        <v>33</v>
      </c>
      <c r="F26" s="1" t="s">
        <v>35</v>
      </c>
      <c r="G26" s="5">
        <v>1</v>
      </c>
      <c r="H26" s="15"/>
    </row>
    <row r="27" spans="1:8" ht="30" customHeight="1" x14ac:dyDescent="0.25">
      <c r="A27" s="5" t="s">
        <v>425</v>
      </c>
      <c r="B27" s="2" t="s">
        <v>140</v>
      </c>
      <c r="C27" s="2" t="str">
        <f t="shared" si="3"/>
        <v>4. MINISTERSTWO ROLNICTWA I ROZWOJU WSI</v>
      </c>
      <c r="D27" s="1" t="s">
        <v>207</v>
      </c>
      <c r="E27" s="1" t="s">
        <v>33</v>
      </c>
      <c r="F27" s="1" t="s">
        <v>35</v>
      </c>
      <c r="G27" s="5">
        <v>1</v>
      </c>
      <c r="H27" s="15"/>
    </row>
    <row r="28" spans="1:8" ht="30" customHeight="1" x14ac:dyDescent="0.25">
      <c r="A28" s="5" t="s">
        <v>426</v>
      </c>
      <c r="B28" s="2" t="s">
        <v>140</v>
      </c>
      <c r="C28" s="2" t="str">
        <f t="shared" si="3"/>
        <v>4. MINISTERSTWO ROLNICTWA I ROZWOJU WSI</v>
      </c>
      <c r="D28" s="1" t="s">
        <v>208</v>
      </c>
      <c r="E28" s="1" t="s">
        <v>33</v>
      </c>
      <c r="F28" s="1" t="s">
        <v>35</v>
      </c>
      <c r="G28" s="5">
        <v>1</v>
      </c>
      <c r="H28" s="15"/>
    </row>
    <row r="29" spans="1:8" ht="30" customHeight="1" x14ac:dyDescent="0.25">
      <c r="A29" s="5" t="s">
        <v>427</v>
      </c>
      <c r="B29" s="2" t="s">
        <v>140</v>
      </c>
      <c r="C29" s="2" t="str">
        <f t="shared" si="3"/>
        <v>4. MINISTERSTWO ROLNICTWA I ROZWOJU WSI</v>
      </c>
      <c r="D29" s="1" t="s">
        <v>209</v>
      </c>
      <c r="E29" s="1" t="s">
        <v>33</v>
      </c>
      <c r="F29" s="1" t="s">
        <v>35</v>
      </c>
      <c r="G29" s="5">
        <v>1</v>
      </c>
      <c r="H29" s="15"/>
    </row>
    <row r="30" spans="1:8" ht="30" customHeight="1" x14ac:dyDescent="0.25">
      <c r="A30" s="5" t="s">
        <v>428</v>
      </c>
      <c r="B30" s="2" t="s">
        <v>140</v>
      </c>
      <c r="C30" s="2" t="str">
        <f t="shared" si="3"/>
        <v>4. MINISTERSTWO ROLNICTWA I ROZWOJU WSI</v>
      </c>
      <c r="D30" s="1" t="s">
        <v>210</v>
      </c>
      <c r="E30" s="1" t="s">
        <v>33</v>
      </c>
      <c r="F30" s="1" t="s">
        <v>35</v>
      </c>
      <c r="G30" s="5">
        <v>1</v>
      </c>
      <c r="H30" s="15"/>
    </row>
    <row r="31" spans="1:8" ht="30" customHeight="1" x14ac:dyDescent="0.25">
      <c r="A31" s="5" t="s">
        <v>429</v>
      </c>
      <c r="B31" s="2" t="s">
        <v>140</v>
      </c>
      <c r="C31" s="2" t="str">
        <f t="shared" si="3"/>
        <v>4. MINISTERSTWO ROLNICTWA I ROZWOJU WSI</v>
      </c>
      <c r="D31" s="1" t="s">
        <v>211</v>
      </c>
      <c r="E31" s="1" t="s">
        <v>33</v>
      </c>
      <c r="F31" s="1" t="s">
        <v>35</v>
      </c>
      <c r="G31" s="5">
        <v>2</v>
      </c>
      <c r="H31" s="15"/>
    </row>
    <row r="32" spans="1:8" ht="30" customHeight="1" x14ac:dyDescent="0.25">
      <c r="A32" s="5" t="s">
        <v>430</v>
      </c>
      <c r="B32" s="2" t="s">
        <v>140</v>
      </c>
      <c r="C32" s="2" t="str">
        <f t="shared" si="3"/>
        <v>4. MINISTERSTWO ROLNICTWA I ROZWOJU WSI</v>
      </c>
      <c r="D32" s="1" t="s">
        <v>212</v>
      </c>
      <c r="E32" s="1" t="s">
        <v>33</v>
      </c>
      <c r="F32" s="1" t="s">
        <v>35</v>
      </c>
      <c r="G32" s="5">
        <v>1</v>
      </c>
      <c r="H32" s="15"/>
    </row>
    <row r="33" spans="1:8" ht="30" customHeight="1" x14ac:dyDescent="0.25">
      <c r="A33" s="5" t="s">
        <v>91</v>
      </c>
      <c r="B33" s="2" t="s">
        <v>141</v>
      </c>
      <c r="C33" s="2" t="str">
        <f>CONCATENATE(5,". ",B33)</f>
        <v>5. MINISTERSTWO RODZINY, PRACY I POLITYKI SPOŁECZNEJ</v>
      </c>
      <c r="D33" s="1" t="s">
        <v>213</v>
      </c>
      <c r="E33" s="1" t="s">
        <v>33</v>
      </c>
      <c r="F33" s="1" t="s">
        <v>35</v>
      </c>
      <c r="G33" s="5">
        <v>2</v>
      </c>
      <c r="H33" s="18">
        <f>SUM(G33:G38)</f>
        <v>10</v>
      </c>
    </row>
    <row r="34" spans="1:8" ht="30" customHeight="1" x14ac:dyDescent="0.25">
      <c r="A34" s="5" t="s">
        <v>92</v>
      </c>
      <c r="B34" s="2" t="s">
        <v>141</v>
      </c>
      <c r="C34" s="2" t="str">
        <f t="shared" ref="C34:C38" si="4">CONCATENATE(5,". ",B34)</f>
        <v>5. MINISTERSTWO RODZINY, PRACY I POLITYKI SPOŁECZNEJ</v>
      </c>
      <c r="D34" s="1" t="s">
        <v>218</v>
      </c>
      <c r="E34" s="1" t="s">
        <v>33</v>
      </c>
      <c r="F34" s="1" t="s">
        <v>35</v>
      </c>
      <c r="G34" s="5">
        <v>1</v>
      </c>
      <c r="H34" s="15"/>
    </row>
    <row r="35" spans="1:8" ht="30" customHeight="1" x14ac:dyDescent="0.25">
      <c r="A35" s="5" t="s">
        <v>93</v>
      </c>
      <c r="B35" s="2" t="s">
        <v>141</v>
      </c>
      <c r="C35" s="2" t="str">
        <f t="shared" si="4"/>
        <v>5. MINISTERSTWO RODZINY, PRACY I POLITYKI SPOŁECZNEJ</v>
      </c>
      <c r="D35" s="1" t="s">
        <v>219</v>
      </c>
      <c r="E35" s="1" t="s">
        <v>33</v>
      </c>
      <c r="F35" s="1" t="s">
        <v>35</v>
      </c>
      <c r="G35" s="5">
        <v>2</v>
      </c>
      <c r="H35" s="15"/>
    </row>
    <row r="36" spans="1:8" ht="30" customHeight="1" x14ac:dyDescent="0.25">
      <c r="A36" s="5" t="s">
        <v>94</v>
      </c>
      <c r="B36" s="2" t="s">
        <v>141</v>
      </c>
      <c r="C36" s="2" t="str">
        <f t="shared" si="4"/>
        <v>5. MINISTERSTWO RODZINY, PRACY I POLITYKI SPOŁECZNEJ</v>
      </c>
      <c r="D36" s="1" t="s">
        <v>37</v>
      </c>
      <c r="E36" s="1" t="s">
        <v>33</v>
      </c>
      <c r="F36" s="1" t="s">
        <v>35</v>
      </c>
      <c r="G36" s="5">
        <v>1</v>
      </c>
      <c r="H36" s="15"/>
    </row>
    <row r="37" spans="1:8" ht="30" customHeight="1" x14ac:dyDescent="0.25">
      <c r="A37" s="5" t="s">
        <v>95</v>
      </c>
      <c r="B37" s="2" t="s">
        <v>141</v>
      </c>
      <c r="C37" s="2" t="str">
        <f t="shared" si="4"/>
        <v>5. MINISTERSTWO RODZINY, PRACY I POLITYKI SPOŁECZNEJ</v>
      </c>
      <c r="D37" s="1" t="s">
        <v>222</v>
      </c>
      <c r="E37" s="1" t="s">
        <v>33</v>
      </c>
      <c r="F37" s="1" t="s">
        <v>35</v>
      </c>
      <c r="G37" s="5">
        <v>3</v>
      </c>
      <c r="H37" s="15"/>
    </row>
    <row r="38" spans="1:8" ht="30" customHeight="1" x14ac:dyDescent="0.25">
      <c r="A38" s="5" t="s">
        <v>96</v>
      </c>
      <c r="B38" s="2" t="s">
        <v>141</v>
      </c>
      <c r="C38" s="2" t="str">
        <f t="shared" si="4"/>
        <v>5. MINISTERSTWO RODZINY, PRACY I POLITYKI SPOŁECZNEJ</v>
      </c>
      <c r="D38" s="1" t="s">
        <v>223</v>
      </c>
      <c r="E38" s="1" t="s">
        <v>33</v>
      </c>
      <c r="F38" s="1" t="s">
        <v>35</v>
      </c>
      <c r="G38" s="5">
        <v>1</v>
      </c>
      <c r="H38" s="15"/>
    </row>
    <row r="39" spans="1:8" ht="30" customHeight="1" x14ac:dyDescent="0.25">
      <c r="A39" s="5" t="s">
        <v>99</v>
      </c>
      <c r="B39" s="2" t="s">
        <v>22</v>
      </c>
      <c r="C39" s="2" t="str">
        <f>CONCATENATE(6,". ",B39)</f>
        <v>6. MINISTERSTWO ŚRODOWISKA</v>
      </c>
      <c r="D39" s="1" t="s">
        <v>225</v>
      </c>
      <c r="E39" s="1" t="s">
        <v>33</v>
      </c>
      <c r="F39" s="1" t="s">
        <v>35</v>
      </c>
      <c r="G39" s="5">
        <v>1</v>
      </c>
      <c r="H39" s="18">
        <f>SUM(G39:G52)</f>
        <v>15</v>
      </c>
    </row>
    <row r="40" spans="1:8" ht="30" customHeight="1" x14ac:dyDescent="0.25">
      <c r="A40" s="5" t="s">
        <v>100</v>
      </c>
      <c r="B40" s="2" t="s">
        <v>22</v>
      </c>
      <c r="C40" s="2" t="str">
        <f t="shared" ref="C40:C52" si="5">CONCATENATE(6,". ",B40)</f>
        <v>6. MINISTERSTWO ŚRODOWISKA</v>
      </c>
      <c r="D40" s="1" t="s">
        <v>226</v>
      </c>
      <c r="E40" s="1" t="s">
        <v>33</v>
      </c>
      <c r="F40" s="1" t="s">
        <v>35</v>
      </c>
      <c r="G40" s="5">
        <v>1</v>
      </c>
      <c r="H40" s="15"/>
    </row>
    <row r="41" spans="1:8" ht="30" customHeight="1" x14ac:dyDescent="0.25">
      <c r="A41" s="5" t="s">
        <v>466</v>
      </c>
      <c r="B41" s="2" t="s">
        <v>22</v>
      </c>
      <c r="C41" s="2" t="str">
        <f t="shared" si="5"/>
        <v>6. MINISTERSTWO ŚRODOWISKA</v>
      </c>
      <c r="D41" s="1" t="s">
        <v>227</v>
      </c>
      <c r="E41" s="1" t="s">
        <v>33</v>
      </c>
      <c r="F41" s="1" t="s">
        <v>35</v>
      </c>
      <c r="G41" s="5">
        <v>2</v>
      </c>
      <c r="H41" s="15"/>
    </row>
    <row r="42" spans="1:8" ht="30" customHeight="1" x14ac:dyDescent="0.25">
      <c r="A42" s="5" t="s">
        <v>467</v>
      </c>
      <c r="B42" s="2" t="s">
        <v>22</v>
      </c>
      <c r="C42" s="2" t="str">
        <f t="shared" si="5"/>
        <v>6. MINISTERSTWO ŚRODOWISKA</v>
      </c>
      <c r="D42" s="1" t="s">
        <v>228</v>
      </c>
      <c r="E42" s="1" t="s">
        <v>33</v>
      </c>
      <c r="F42" s="1" t="s">
        <v>35</v>
      </c>
      <c r="G42" s="5">
        <v>1</v>
      </c>
      <c r="H42" s="15"/>
    </row>
    <row r="43" spans="1:8" ht="30" customHeight="1" x14ac:dyDescent="0.25">
      <c r="A43" s="5" t="s">
        <v>468</v>
      </c>
      <c r="B43" s="2" t="s">
        <v>22</v>
      </c>
      <c r="C43" s="2" t="str">
        <f t="shared" si="5"/>
        <v>6. MINISTERSTWO ŚRODOWISKA</v>
      </c>
      <c r="D43" s="1" t="s">
        <v>229</v>
      </c>
      <c r="E43" s="1" t="s">
        <v>33</v>
      </c>
      <c r="F43" s="1" t="s">
        <v>35</v>
      </c>
      <c r="G43" s="5">
        <v>1</v>
      </c>
      <c r="H43" s="15"/>
    </row>
    <row r="44" spans="1:8" ht="30" customHeight="1" x14ac:dyDescent="0.25">
      <c r="A44" s="5" t="s">
        <v>469</v>
      </c>
      <c r="B44" s="2" t="s">
        <v>22</v>
      </c>
      <c r="C44" s="2" t="str">
        <f t="shared" si="5"/>
        <v>6. MINISTERSTWO ŚRODOWISKA</v>
      </c>
      <c r="D44" s="1" t="s">
        <v>230</v>
      </c>
      <c r="E44" s="1" t="s">
        <v>33</v>
      </c>
      <c r="F44" s="1" t="s">
        <v>35</v>
      </c>
      <c r="G44" s="5">
        <v>1</v>
      </c>
      <c r="H44" s="15"/>
    </row>
    <row r="45" spans="1:8" ht="30" customHeight="1" x14ac:dyDescent="0.25">
      <c r="A45" s="5" t="s">
        <v>470</v>
      </c>
      <c r="B45" s="2" t="s">
        <v>22</v>
      </c>
      <c r="C45" s="2" t="str">
        <f t="shared" si="5"/>
        <v>6. MINISTERSTWO ŚRODOWISKA</v>
      </c>
      <c r="D45" s="1" t="s">
        <v>231</v>
      </c>
      <c r="E45" s="1" t="s">
        <v>33</v>
      </c>
      <c r="F45" s="1" t="s">
        <v>35</v>
      </c>
      <c r="G45" s="5">
        <v>1</v>
      </c>
      <c r="H45" s="15"/>
    </row>
    <row r="46" spans="1:8" ht="30" customHeight="1" x14ac:dyDescent="0.25">
      <c r="A46" s="5" t="s">
        <v>471</v>
      </c>
      <c r="B46" s="2" t="s">
        <v>22</v>
      </c>
      <c r="C46" s="2" t="str">
        <f t="shared" si="5"/>
        <v>6. MINISTERSTWO ŚRODOWISKA</v>
      </c>
      <c r="D46" s="1" t="s">
        <v>232</v>
      </c>
      <c r="E46" s="1" t="s">
        <v>33</v>
      </c>
      <c r="F46" s="1" t="s">
        <v>35</v>
      </c>
      <c r="G46" s="5">
        <v>1</v>
      </c>
      <c r="H46" s="15"/>
    </row>
    <row r="47" spans="1:8" ht="30" customHeight="1" x14ac:dyDescent="0.25">
      <c r="A47" s="5" t="s">
        <v>472</v>
      </c>
      <c r="B47" s="2" t="s">
        <v>22</v>
      </c>
      <c r="C47" s="2" t="str">
        <f t="shared" si="5"/>
        <v>6. MINISTERSTWO ŚRODOWISKA</v>
      </c>
      <c r="D47" s="1" t="s">
        <v>233</v>
      </c>
      <c r="E47" s="1" t="s">
        <v>33</v>
      </c>
      <c r="F47" s="1" t="s">
        <v>35</v>
      </c>
      <c r="G47" s="5">
        <v>1</v>
      </c>
      <c r="H47" s="15"/>
    </row>
    <row r="48" spans="1:8" ht="30" customHeight="1" x14ac:dyDescent="0.25">
      <c r="A48" s="5" t="s">
        <v>473</v>
      </c>
      <c r="B48" s="2" t="s">
        <v>22</v>
      </c>
      <c r="C48" s="2" t="str">
        <f t="shared" si="5"/>
        <v>6. MINISTERSTWO ŚRODOWISKA</v>
      </c>
      <c r="D48" s="1" t="s">
        <v>234</v>
      </c>
      <c r="E48" s="1" t="s">
        <v>33</v>
      </c>
      <c r="F48" s="1" t="s">
        <v>35</v>
      </c>
      <c r="G48" s="5">
        <v>1</v>
      </c>
      <c r="H48" s="15"/>
    </row>
    <row r="49" spans="1:8" ht="30" customHeight="1" x14ac:dyDescent="0.25">
      <c r="A49" s="5" t="s">
        <v>474</v>
      </c>
      <c r="B49" s="2" t="s">
        <v>22</v>
      </c>
      <c r="C49" s="2" t="str">
        <f t="shared" si="5"/>
        <v>6. MINISTERSTWO ŚRODOWISKA</v>
      </c>
      <c r="D49" s="1" t="s">
        <v>235</v>
      </c>
      <c r="E49" s="1" t="s">
        <v>33</v>
      </c>
      <c r="F49" s="1" t="s">
        <v>35</v>
      </c>
      <c r="G49" s="5">
        <v>1</v>
      </c>
      <c r="H49" s="15"/>
    </row>
    <row r="50" spans="1:8" ht="30" customHeight="1" x14ac:dyDescent="0.25">
      <c r="A50" s="5" t="s">
        <v>475</v>
      </c>
      <c r="B50" s="2" t="s">
        <v>22</v>
      </c>
      <c r="C50" s="2" t="str">
        <f t="shared" si="5"/>
        <v>6. MINISTERSTWO ŚRODOWISKA</v>
      </c>
      <c r="D50" s="1" t="s">
        <v>236</v>
      </c>
      <c r="E50" s="1" t="s">
        <v>33</v>
      </c>
      <c r="F50" s="1" t="s">
        <v>35</v>
      </c>
      <c r="G50" s="5">
        <v>1</v>
      </c>
      <c r="H50" s="15"/>
    </row>
    <row r="51" spans="1:8" ht="30" customHeight="1" x14ac:dyDescent="0.25">
      <c r="A51" s="5" t="s">
        <v>476</v>
      </c>
      <c r="B51" s="2" t="s">
        <v>22</v>
      </c>
      <c r="C51" s="2" t="str">
        <f t="shared" si="5"/>
        <v>6. MINISTERSTWO ŚRODOWISKA</v>
      </c>
      <c r="D51" s="1" t="s">
        <v>237</v>
      </c>
      <c r="E51" s="1" t="s">
        <v>33</v>
      </c>
      <c r="F51" s="1" t="s">
        <v>35</v>
      </c>
      <c r="G51" s="5">
        <v>1</v>
      </c>
      <c r="H51" s="15"/>
    </row>
    <row r="52" spans="1:8" ht="30" customHeight="1" x14ac:dyDescent="0.25">
      <c r="A52" s="5" t="s">
        <v>477</v>
      </c>
      <c r="B52" s="2" t="s">
        <v>22</v>
      </c>
      <c r="C52" s="2" t="str">
        <f t="shared" si="5"/>
        <v>6. MINISTERSTWO ŚRODOWISKA</v>
      </c>
      <c r="D52" s="1" t="s">
        <v>238</v>
      </c>
      <c r="E52" s="1" t="s">
        <v>33</v>
      </c>
      <c r="F52" s="1" t="s">
        <v>35</v>
      </c>
      <c r="G52" s="5">
        <v>1</v>
      </c>
      <c r="H52" s="15"/>
    </row>
    <row r="53" spans="1:8" ht="30" customHeight="1" x14ac:dyDescent="0.25">
      <c r="A53" s="5" t="s">
        <v>432</v>
      </c>
      <c r="B53" s="2" t="s">
        <v>23</v>
      </c>
      <c r="C53" s="2" t="str">
        <f>CONCATENATE(7,". ",B53)</f>
        <v>7. MINISTERSTWO SPRAW WEWNĘTRZNYCH I ADMINISTRACJI</v>
      </c>
      <c r="D53" s="1" t="s">
        <v>240</v>
      </c>
      <c r="E53" s="1" t="s">
        <v>33</v>
      </c>
      <c r="F53" s="1" t="s">
        <v>35</v>
      </c>
      <c r="G53" s="5">
        <v>1</v>
      </c>
      <c r="H53" s="18">
        <f>SUM(G53:G65)</f>
        <v>14</v>
      </c>
    </row>
    <row r="54" spans="1:8" ht="30" customHeight="1" x14ac:dyDescent="0.25">
      <c r="A54" s="5" t="s">
        <v>478</v>
      </c>
      <c r="B54" s="2" t="s">
        <v>23</v>
      </c>
      <c r="C54" s="2" t="str">
        <f t="shared" ref="C54:C65" si="6">CONCATENATE(7,". ",B54)</f>
        <v>7. MINISTERSTWO SPRAW WEWNĘTRZNYCH I ADMINISTRACJI</v>
      </c>
      <c r="D54" s="1" t="s">
        <v>241</v>
      </c>
      <c r="E54" s="1" t="s">
        <v>33</v>
      </c>
      <c r="F54" s="1" t="s">
        <v>35</v>
      </c>
      <c r="G54" s="5">
        <v>1</v>
      </c>
      <c r="H54" s="15"/>
    </row>
    <row r="55" spans="1:8" ht="30" customHeight="1" x14ac:dyDescent="0.25">
      <c r="A55" s="5" t="s">
        <v>479</v>
      </c>
      <c r="B55" s="2" t="s">
        <v>23</v>
      </c>
      <c r="C55" s="2" t="str">
        <f t="shared" si="6"/>
        <v>7. MINISTERSTWO SPRAW WEWNĘTRZNYCH I ADMINISTRACJI</v>
      </c>
      <c r="D55" s="1" t="s">
        <v>242</v>
      </c>
      <c r="E55" s="1" t="s">
        <v>33</v>
      </c>
      <c r="F55" s="1" t="s">
        <v>35</v>
      </c>
      <c r="G55" s="5">
        <v>1</v>
      </c>
      <c r="H55" s="15"/>
    </row>
    <row r="56" spans="1:8" ht="30" customHeight="1" x14ac:dyDescent="0.25">
      <c r="A56" s="5" t="s">
        <v>480</v>
      </c>
      <c r="B56" s="2" t="s">
        <v>23</v>
      </c>
      <c r="C56" s="2" t="str">
        <f t="shared" si="6"/>
        <v>7. MINISTERSTWO SPRAW WEWNĘTRZNYCH I ADMINISTRACJI</v>
      </c>
      <c r="D56" s="1" t="s">
        <v>243</v>
      </c>
      <c r="E56" s="1" t="s">
        <v>33</v>
      </c>
      <c r="F56" s="1" t="s">
        <v>35</v>
      </c>
      <c r="G56" s="5">
        <v>1</v>
      </c>
      <c r="H56" s="15"/>
    </row>
    <row r="57" spans="1:8" ht="30" customHeight="1" x14ac:dyDescent="0.25">
      <c r="A57" s="5" t="s">
        <v>481</v>
      </c>
      <c r="B57" s="2" t="s">
        <v>23</v>
      </c>
      <c r="C57" s="2" t="str">
        <f t="shared" si="6"/>
        <v>7. MINISTERSTWO SPRAW WEWNĘTRZNYCH I ADMINISTRACJI</v>
      </c>
      <c r="D57" s="1" t="s">
        <v>244</v>
      </c>
      <c r="E57" s="1" t="s">
        <v>33</v>
      </c>
      <c r="F57" s="1" t="s">
        <v>35</v>
      </c>
      <c r="G57" s="5">
        <v>1</v>
      </c>
      <c r="H57" s="15"/>
    </row>
    <row r="58" spans="1:8" ht="30" customHeight="1" x14ac:dyDescent="0.25">
      <c r="A58" s="5" t="s">
        <v>482</v>
      </c>
      <c r="B58" s="2" t="s">
        <v>23</v>
      </c>
      <c r="C58" s="2" t="str">
        <f t="shared" si="6"/>
        <v>7. MINISTERSTWO SPRAW WEWNĘTRZNYCH I ADMINISTRACJI</v>
      </c>
      <c r="D58" s="1" t="s">
        <v>245</v>
      </c>
      <c r="E58" s="1" t="s">
        <v>33</v>
      </c>
      <c r="F58" s="1" t="s">
        <v>35</v>
      </c>
      <c r="G58" s="5">
        <v>1</v>
      </c>
      <c r="H58" s="15"/>
    </row>
    <row r="59" spans="1:8" ht="30" customHeight="1" x14ac:dyDescent="0.25">
      <c r="A59" s="5" t="s">
        <v>483</v>
      </c>
      <c r="B59" s="2" t="s">
        <v>23</v>
      </c>
      <c r="C59" s="2" t="str">
        <f t="shared" si="6"/>
        <v>7. MINISTERSTWO SPRAW WEWNĘTRZNYCH I ADMINISTRACJI</v>
      </c>
      <c r="D59" s="1" t="s">
        <v>246</v>
      </c>
      <c r="E59" s="1" t="s">
        <v>33</v>
      </c>
      <c r="F59" s="1" t="s">
        <v>35</v>
      </c>
      <c r="G59" s="5">
        <v>1</v>
      </c>
      <c r="H59" s="15"/>
    </row>
    <row r="60" spans="1:8" ht="30" customHeight="1" x14ac:dyDescent="0.25">
      <c r="A60" s="5" t="s">
        <v>484</v>
      </c>
      <c r="B60" s="2" t="s">
        <v>23</v>
      </c>
      <c r="C60" s="2" t="str">
        <f t="shared" si="6"/>
        <v>7. MINISTERSTWO SPRAW WEWNĘTRZNYCH I ADMINISTRACJI</v>
      </c>
      <c r="D60" s="1" t="s">
        <v>247</v>
      </c>
      <c r="E60" s="1" t="s">
        <v>33</v>
      </c>
      <c r="F60" s="1" t="s">
        <v>35</v>
      </c>
      <c r="G60" s="5">
        <v>1</v>
      </c>
      <c r="H60" s="15"/>
    </row>
    <row r="61" spans="1:8" ht="30" customHeight="1" x14ac:dyDescent="0.25">
      <c r="A61" s="5" t="s">
        <v>485</v>
      </c>
      <c r="B61" s="2" t="s">
        <v>23</v>
      </c>
      <c r="C61" s="2" t="str">
        <f t="shared" si="6"/>
        <v>7. MINISTERSTWO SPRAW WEWNĘTRZNYCH I ADMINISTRACJI</v>
      </c>
      <c r="D61" s="1" t="s">
        <v>248</v>
      </c>
      <c r="E61" s="1" t="s">
        <v>33</v>
      </c>
      <c r="F61" s="1" t="s">
        <v>35</v>
      </c>
      <c r="G61" s="5">
        <v>1</v>
      </c>
      <c r="H61" s="15"/>
    </row>
    <row r="62" spans="1:8" ht="30" customHeight="1" x14ac:dyDescent="0.25">
      <c r="A62" s="5" t="s">
        <v>486</v>
      </c>
      <c r="B62" s="2" t="s">
        <v>23</v>
      </c>
      <c r="C62" s="2" t="str">
        <f t="shared" si="6"/>
        <v>7. MINISTERSTWO SPRAW WEWNĘTRZNYCH I ADMINISTRACJI</v>
      </c>
      <c r="D62" s="1" t="s">
        <v>249</v>
      </c>
      <c r="E62" s="1" t="s">
        <v>33</v>
      </c>
      <c r="F62" s="1" t="s">
        <v>35</v>
      </c>
      <c r="G62" s="5">
        <v>1</v>
      </c>
      <c r="H62" s="15"/>
    </row>
    <row r="63" spans="1:8" ht="30" customHeight="1" x14ac:dyDescent="0.25">
      <c r="A63" s="5" t="s">
        <v>487</v>
      </c>
      <c r="B63" s="2" t="s">
        <v>23</v>
      </c>
      <c r="C63" s="2" t="str">
        <f t="shared" si="6"/>
        <v>7. MINISTERSTWO SPRAW WEWNĘTRZNYCH I ADMINISTRACJI</v>
      </c>
      <c r="D63" s="1" t="s">
        <v>250</v>
      </c>
      <c r="E63" s="1" t="s">
        <v>33</v>
      </c>
      <c r="F63" s="1" t="s">
        <v>35</v>
      </c>
      <c r="G63" s="5">
        <v>2</v>
      </c>
      <c r="H63" s="15"/>
    </row>
    <row r="64" spans="1:8" ht="30" customHeight="1" x14ac:dyDescent="0.25">
      <c r="A64" s="5" t="s">
        <v>488</v>
      </c>
      <c r="B64" s="2" t="s">
        <v>23</v>
      </c>
      <c r="C64" s="2" t="str">
        <f t="shared" si="6"/>
        <v>7. MINISTERSTWO SPRAW WEWNĘTRZNYCH I ADMINISTRACJI</v>
      </c>
      <c r="D64" s="1" t="s">
        <v>251</v>
      </c>
      <c r="E64" s="1" t="s">
        <v>33</v>
      </c>
      <c r="F64" s="1" t="s">
        <v>35</v>
      </c>
      <c r="G64" s="5">
        <v>1</v>
      </c>
      <c r="H64" s="15"/>
    </row>
    <row r="65" spans="1:8" ht="30" customHeight="1" x14ac:dyDescent="0.25">
      <c r="A65" s="5" t="s">
        <v>489</v>
      </c>
      <c r="B65" s="2" t="s">
        <v>23</v>
      </c>
      <c r="C65" s="2" t="str">
        <f t="shared" si="6"/>
        <v>7. MINISTERSTWO SPRAW WEWNĘTRZNYCH I ADMINISTRACJI</v>
      </c>
      <c r="D65" s="4" t="s">
        <v>252</v>
      </c>
      <c r="E65" s="1" t="s">
        <v>33</v>
      </c>
      <c r="F65" s="1" t="s">
        <v>35</v>
      </c>
      <c r="G65" s="5">
        <v>1</v>
      </c>
      <c r="H65" s="15"/>
    </row>
    <row r="66" spans="1:8" ht="30" customHeight="1" x14ac:dyDescent="0.25">
      <c r="A66" s="5" t="s">
        <v>104</v>
      </c>
      <c r="B66" s="2" t="s">
        <v>24</v>
      </c>
      <c r="C66" s="2" t="str">
        <f>CONCATENATE(8,". ",B66)</f>
        <v>8. MINISTERSTWO SPRAW WEWNĘTRZNYCH I ADMINISTRACJI ZAKŁAD EMERYTALNO-RENTOWY</v>
      </c>
      <c r="D66" s="1" t="s">
        <v>255</v>
      </c>
      <c r="E66" s="1" t="s">
        <v>33</v>
      </c>
      <c r="F66" s="1" t="s">
        <v>35</v>
      </c>
      <c r="G66" s="5">
        <v>3</v>
      </c>
      <c r="H66" s="18">
        <f>SUM(G66:G70)</f>
        <v>9</v>
      </c>
    </row>
    <row r="67" spans="1:8" ht="30" customHeight="1" x14ac:dyDescent="0.25">
      <c r="A67" s="5" t="s">
        <v>105</v>
      </c>
      <c r="B67" s="2" t="s">
        <v>24</v>
      </c>
      <c r="C67" s="2" t="str">
        <f t="shared" ref="C67:C70" si="7">CONCATENATE(8,". ",B67)</f>
        <v>8. MINISTERSTWO SPRAW WEWNĘTRZNYCH I ADMINISTRACJI ZAKŁAD EMERYTALNO-RENTOWY</v>
      </c>
      <c r="D67" s="1" t="s">
        <v>256</v>
      </c>
      <c r="E67" s="1" t="s">
        <v>33</v>
      </c>
      <c r="F67" s="1" t="s">
        <v>35</v>
      </c>
      <c r="G67" s="5">
        <v>1</v>
      </c>
      <c r="H67" s="15"/>
    </row>
    <row r="68" spans="1:8" ht="30" customHeight="1" x14ac:dyDescent="0.25">
      <c r="A68" s="5" t="s">
        <v>106</v>
      </c>
      <c r="B68" s="2" t="s">
        <v>24</v>
      </c>
      <c r="C68" s="2" t="str">
        <f t="shared" si="7"/>
        <v>8. MINISTERSTWO SPRAW WEWNĘTRZNYCH I ADMINISTRACJI ZAKŁAD EMERYTALNO-RENTOWY</v>
      </c>
      <c r="D68" s="1" t="s">
        <v>257</v>
      </c>
      <c r="E68" s="1" t="s">
        <v>33</v>
      </c>
      <c r="F68" s="1" t="s">
        <v>35</v>
      </c>
      <c r="G68" s="5">
        <v>1</v>
      </c>
      <c r="H68" s="15"/>
    </row>
    <row r="69" spans="1:8" ht="30" customHeight="1" x14ac:dyDescent="0.25">
      <c r="A69" s="5" t="s">
        <v>107</v>
      </c>
      <c r="B69" s="2" t="s">
        <v>24</v>
      </c>
      <c r="C69" s="2" t="str">
        <f t="shared" si="7"/>
        <v>8. MINISTERSTWO SPRAW WEWNĘTRZNYCH I ADMINISTRACJI ZAKŁAD EMERYTALNO-RENTOWY</v>
      </c>
      <c r="D69" s="1" t="s">
        <v>264</v>
      </c>
      <c r="E69" s="1" t="s">
        <v>33</v>
      </c>
      <c r="F69" s="1" t="s">
        <v>35</v>
      </c>
      <c r="G69" s="5">
        <v>3</v>
      </c>
      <c r="H69" s="15"/>
    </row>
    <row r="70" spans="1:8" ht="30" customHeight="1" x14ac:dyDescent="0.25">
      <c r="A70" s="5" t="s">
        <v>108</v>
      </c>
      <c r="B70" s="2" t="s">
        <v>24</v>
      </c>
      <c r="C70" s="2" t="str">
        <f t="shared" si="7"/>
        <v>8. MINISTERSTWO SPRAW WEWNĘTRZNYCH I ADMINISTRACJI ZAKŁAD EMERYTALNO-RENTOWY</v>
      </c>
      <c r="D70" s="1" t="s">
        <v>265</v>
      </c>
      <c r="E70" s="1" t="s">
        <v>33</v>
      </c>
      <c r="F70" s="1" t="s">
        <v>35</v>
      </c>
      <c r="G70" s="5">
        <v>1</v>
      </c>
      <c r="H70" s="15"/>
    </row>
    <row r="71" spans="1:8" ht="30" customHeight="1" x14ac:dyDescent="0.25">
      <c r="A71" s="5" t="s">
        <v>111</v>
      </c>
      <c r="B71" s="2" t="s">
        <v>7</v>
      </c>
      <c r="C71" s="2" t="str">
        <f>CONCATENATE(9,". ",B71)</f>
        <v>9. GŁÓWNY URZĄD STATYSTYCZNY</v>
      </c>
      <c r="D71" s="1" t="s">
        <v>266</v>
      </c>
      <c r="E71" s="1" t="s">
        <v>33</v>
      </c>
      <c r="F71" s="1" t="s">
        <v>35</v>
      </c>
      <c r="G71" s="5">
        <v>4</v>
      </c>
      <c r="H71" s="18">
        <f>SUM(G71:G77)</f>
        <v>14</v>
      </c>
    </row>
    <row r="72" spans="1:8" ht="30" customHeight="1" x14ac:dyDescent="0.25">
      <c r="A72" s="5" t="s">
        <v>112</v>
      </c>
      <c r="B72" s="2" t="s">
        <v>7</v>
      </c>
      <c r="C72" s="2" t="str">
        <f t="shared" ref="C72:C77" si="8">CONCATENATE(9,". ",B72)</f>
        <v>9. GŁÓWNY URZĄD STATYSTYCZNY</v>
      </c>
      <c r="D72" s="1" t="s">
        <v>267</v>
      </c>
      <c r="E72" s="1" t="s">
        <v>33</v>
      </c>
      <c r="F72" s="1" t="s">
        <v>35</v>
      </c>
      <c r="G72" s="5">
        <v>2</v>
      </c>
      <c r="H72" s="15"/>
    </row>
    <row r="73" spans="1:8" ht="30" customHeight="1" x14ac:dyDescent="0.25">
      <c r="A73" s="5" t="s">
        <v>113</v>
      </c>
      <c r="B73" s="2" t="s">
        <v>7</v>
      </c>
      <c r="C73" s="2" t="str">
        <f t="shared" si="8"/>
        <v>9. GŁÓWNY URZĄD STATYSTYCZNY</v>
      </c>
      <c r="D73" s="1" t="s">
        <v>268</v>
      </c>
      <c r="E73" s="1" t="s">
        <v>33</v>
      </c>
      <c r="F73" s="1" t="s">
        <v>35</v>
      </c>
      <c r="G73" s="5">
        <v>3</v>
      </c>
      <c r="H73" s="15"/>
    </row>
    <row r="74" spans="1:8" ht="30" customHeight="1" x14ac:dyDescent="0.25">
      <c r="A74" s="5" t="s">
        <v>114</v>
      </c>
      <c r="B74" s="2" t="s">
        <v>7</v>
      </c>
      <c r="C74" s="2" t="str">
        <f t="shared" si="8"/>
        <v>9. GŁÓWNY URZĄD STATYSTYCZNY</v>
      </c>
      <c r="D74" s="1" t="s">
        <v>269</v>
      </c>
      <c r="E74" s="1" t="s">
        <v>33</v>
      </c>
      <c r="F74" s="1" t="s">
        <v>35</v>
      </c>
      <c r="G74" s="5">
        <v>1</v>
      </c>
      <c r="H74" s="15"/>
    </row>
    <row r="75" spans="1:8" ht="30" customHeight="1" x14ac:dyDescent="0.25">
      <c r="A75" s="5" t="s">
        <v>115</v>
      </c>
      <c r="B75" s="2" t="s">
        <v>7</v>
      </c>
      <c r="C75" s="2" t="str">
        <f t="shared" si="8"/>
        <v>9. GŁÓWNY URZĄD STATYSTYCZNY</v>
      </c>
      <c r="D75" s="1" t="s">
        <v>270</v>
      </c>
      <c r="E75" s="1" t="s">
        <v>33</v>
      </c>
      <c r="F75" s="1" t="s">
        <v>35</v>
      </c>
      <c r="G75" s="5">
        <v>2</v>
      </c>
      <c r="H75" s="15"/>
    </row>
    <row r="76" spans="1:8" ht="30" customHeight="1" x14ac:dyDescent="0.25">
      <c r="A76" s="5" t="s">
        <v>116</v>
      </c>
      <c r="B76" s="2" t="s">
        <v>7</v>
      </c>
      <c r="C76" s="2" t="str">
        <f t="shared" si="8"/>
        <v>9. GŁÓWNY URZĄD STATYSTYCZNY</v>
      </c>
      <c r="D76" s="1" t="s">
        <v>271</v>
      </c>
      <c r="E76" s="1" t="s">
        <v>33</v>
      </c>
      <c r="F76" s="1" t="s">
        <v>35</v>
      </c>
      <c r="G76" s="5">
        <v>1</v>
      </c>
      <c r="H76" s="15"/>
    </row>
    <row r="77" spans="1:8" ht="30" customHeight="1" x14ac:dyDescent="0.25">
      <c r="A77" s="5" t="s">
        <v>117</v>
      </c>
      <c r="B77" s="2" t="s">
        <v>7</v>
      </c>
      <c r="C77" s="2" t="str">
        <f t="shared" si="8"/>
        <v>9. GŁÓWNY URZĄD STATYSTYCZNY</v>
      </c>
      <c r="D77" s="1" t="s">
        <v>272</v>
      </c>
      <c r="E77" s="1" t="s">
        <v>33</v>
      </c>
      <c r="F77" s="1" t="s">
        <v>35</v>
      </c>
      <c r="G77" s="5">
        <v>1</v>
      </c>
      <c r="H77" s="15"/>
    </row>
    <row r="78" spans="1:8" ht="30" customHeight="1" x14ac:dyDescent="0.25">
      <c r="A78" s="5" t="s">
        <v>129</v>
      </c>
      <c r="B78" s="2" t="s">
        <v>144</v>
      </c>
      <c r="C78" s="2" t="str">
        <f>CONCATENATE(10,". ",B78)</f>
        <v>10. URZĄD OCHRONY KONKURENCJI I KONSUMENTÓW</v>
      </c>
      <c r="D78" s="1" t="s">
        <v>281</v>
      </c>
      <c r="E78" s="1" t="s">
        <v>282</v>
      </c>
      <c r="F78" s="1" t="s">
        <v>283</v>
      </c>
      <c r="G78" s="5">
        <v>1</v>
      </c>
      <c r="H78" s="15">
        <v>1</v>
      </c>
    </row>
    <row r="79" spans="1:8" ht="30" customHeight="1" x14ac:dyDescent="0.25">
      <c r="A79" s="5" t="s">
        <v>134</v>
      </c>
      <c r="B79" s="2" t="s">
        <v>151</v>
      </c>
      <c r="C79" s="2" t="str">
        <f>CONCATENATE(11,". ",B79)</f>
        <v>11. KOMENDA MIEJSKA POLICJI W SIEDLCACH</v>
      </c>
      <c r="D79" s="1" t="s">
        <v>312</v>
      </c>
      <c r="E79" s="1" t="s">
        <v>33</v>
      </c>
      <c r="F79" s="1" t="s">
        <v>313</v>
      </c>
      <c r="G79" s="5">
        <v>1</v>
      </c>
      <c r="H79" s="18">
        <v>1</v>
      </c>
    </row>
    <row r="80" spans="1:8" ht="30" customHeight="1" x14ac:dyDescent="0.25">
      <c r="A80" s="5" t="s">
        <v>198</v>
      </c>
      <c r="B80" s="2" t="s">
        <v>27</v>
      </c>
      <c r="C80" s="2" t="str">
        <f>CONCATENATE(12,". ",B80)</f>
        <v>12. KOMENDA WOJEWÓDZKA POLICJI Z SIEDZIBĄ W RADOMIU</v>
      </c>
      <c r="D80" s="1" t="s">
        <v>318</v>
      </c>
      <c r="E80" s="1" t="s">
        <v>33</v>
      </c>
      <c r="F80" s="1" t="s">
        <v>317</v>
      </c>
      <c r="G80" s="5">
        <v>1</v>
      </c>
      <c r="H80" s="18">
        <f>SUM(G80:G83)</f>
        <v>7</v>
      </c>
    </row>
    <row r="81" spans="1:8" ht="30" customHeight="1" x14ac:dyDescent="0.25">
      <c r="A81" s="5" t="s">
        <v>199</v>
      </c>
      <c r="B81" s="2" t="s">
        <v>27</v>
      </c>
      <c r="C81" s="2" t="str">
        <f t="shared" ref="C81:C83" si="9">CONCATENATE(12,". ",B81)</f>
        <v>12. KOMENDA WOJEWÓDZKA POLICJI Z SIEDZIBĄ W RADOMIU</v>
      </c>
      <c r="D81" s="1" t="s">
        <v>319</v>
      </c>
      <c r="E81" s="1" t="s">
        <v>33</v>
      </c>
      <c r="F81" s="1" t="s">
        <v>317</v>
      </c>
      <c r="G81" s="5">
        <v>1</v>
      </c>
      <c r="H81" s="15"/>
    </row>
    <row r="82" spans="1:8" ht="30" customHeight="1" x14ac:dyDescent="0.25">
      <c r="A82" s="5" t="s">
        <v>200</v>
      </c>
      <c r="B82" s="2" t="s">
        <v>27</v>
      </c>
      <c r="C82" s="2" t="str">
        <f t="shared" si="9"/>
        <v>12. KOMENDA WOJEWÓDZKA POLICJI Z SIEDZIBĄ W RADOMIU</v>
      </c>
      <c r="D82" s="1" t="s">
        <v>320</v>
      </c>
      <c r="E82" s="1" t="s">
        <v>33</v>
      </c>
      <c r="F82" s="1" t="s">
        <v>317</v>
      </c>
      <c r="G82" s="5">
        <v>4</v>
      </c>
      <c r="H82" s="15"/>
    </row>
    <row r="83" spans="1:8" ht="30" customHeight="1" x14ac:dyDescent="0.25">
      <c r="A83" s="5" t="s">
        <v>201</v>
      </c>
      <c r="B83" s="2" t="s">
        <v>27</v>
      </c>
      <c r="C83" s="2" t="str">
        <f t="shared" si="9"/>
        <v>12. KOMENDA WOJEWÓDZKA POLICJI Z SIEDZIBĄ W RADOMIU</v>
      </c>
      <c r="D83" s="1" t="s">
        <v>321</v>
      </c>
      <c r="E83" s="1" t="s">
        <v>33</v>
      </c>
      <c r="F83" s="1" t="s">
        <v>317</v>
      </c>
      <c r="G83" s="5">
        <v>1</v>
      </c>
      <c r="H83" s="15"/>
    </row>
    <row r="84" spans="1:8" ht="30" customHeight="1" x14ac:dyDescent="0.25">
      <c r="A84" s="5" t="s">
        <v>214</v>
      </c>
      <c r="B84" s="2" t="s">
        <v>12</v>
      </c>
      <c r="C84" s="2" t="str">
        <f>CONCATENATE(13,". ",B84)</f>
        <v xml:space="preserve">13. MAŁOPOLSKI URZĄD WOJEWÓDZKI </v>
      </c>
      <c r="D84" s="1" t="s">
        <v>355</v>
      </c>
      <c r="E84" s="1" t="s">
        <v>356</v>
      </c>
      <c r="F84" s="1" t="s">
        <v>357</v>
      </c>
      <c r="G84" s="5">
        <v>5</v>
      </c>
      <c r="H84" s="18">
        <v>5</v>
      </c>
    </row>
    <row r="85" spans="1:8" ht="30" customHeight="1" x14ac:dyDescent="0.25">
      <c r="A85" s="5" t="s">
        <v>224</v>
      </c>
      <c r="B85" s="2" t="s">
        <v>150</v>
      </c>
      <c r="C85" s="2" t="str">
        <f>CONCATENATE(14,". ",B85)</f>
        <v>14. KURATORIUM OŚWIATY W BIAŁYMSTOKU</v>
      </c>
      <c r="D85" s="1" t="s">
        <v>18</v>
      </c>
      <c r="E85" s="1" t="s">
        <v>377</v>
      </c>
      <c r="F85" s="1" t="s">
        <v>378</v>
      </c>
      <c r="G85" s="5">
        <v>1</v>
      </c>
      <c r="H85" s="18">
        <v>1</v>
      </c>
    </row>
    <row r="86" spans="1:8" ht="30" customHeight="1" x14ac:dyDescent="0.25">
      <c r="A86" s="5" t="s">
        <v>239</v>
      </c>
      <c r="B86" s="2" t="s">
        <v>147</v>
      </c>
      <c r="C86" s="2" t="str">
        <f>CONCATENATE(15,". ",B86)</f>
        <v>15. PAŃSTWOWA INSPEKCJA PRACY – OKRĘGOWY INSPEKTORAT PRACY W KRAKOWIE</v>
      </c>
      <c r="D86" s="1" t="s">
        <v>383</v>
      </c>
      <c r="E86" s="1" t="s">
        <v>356</v>
      </c>
      <c r="F86" s="1" t="s">
        <v>357</v>
      </c>
      <c r="G86" s="5">
        <v>3</v>
      </c>
      <c r="H86" s="18">
        <v>3</v>
      </c>
    </row>
    <row r="87" spans="1:8" ht="30" customHeight="1" x14ac:dyDescent="0.25">
      <c r="A87" s="5" t="s">
        <v>253</v>
      </c>
      <c r="B87" s="2" t="s">
        <v>399</v>
      </c>
      <c r="C87" s="2" t="str">
        <f>CONCATENATE(16,". ",B87)</f>
        <v>16. KURATORIUM OŚWIATY W KIELCACH</v>
      </c>
      <c r="D87" s="1" t="s">
        <v>490</v>
      </c>
      <c r="E87" s="1" t="s">
        <v>401</v>
      </c>
      <c r="F87" s="1" t="s">
        <v>400</v>
      </c>
      <c r="G87" s="5">
        <v>1</v>
      </c>
      <c r="H87" s="18">
        <f>G87+G88</f>
        <v>2</v>
      </c>
    </row>
    <row r="88" spans="1:8" ht="30" customHeight="1" x14ac:dyDescent="0.25">
      <c r="A88" s="5" t="s">
        <v>254</v>
      </c>
      <c r="B88" s="2" t="s">
        <v>399</v>
      </c>
      <c r="C88" s="2" t="str">
        <f>CONCATENATE(16,". ",B88)</f>
        <v>16. KURATORIUM OŚWIATY W KIELCACH</v>
      </c>
      <c r="D88" s="1" t="s">
        <v>491</v>
      </c>
      <c r="E88" s="1" t="s">
        <v>401</v>
      </c>
      <c r="F88" s="1" t="s">
        <v>400</v>
      </c>
      <c r="G88" s="5">
        <v>1</v>
      </c>
      <c r="H88" s="15"/>
    </row>
    <row r="89" spans="1:8" ht="39.950000000000003" customHeight="1" x14ac:dyDescent="0.25">
      <c r="A89" s="31"/>
      <c r="B89" s="29"/>
      <c r="C89" s="29"/>
      <c r="D89" s="31" t="s">
        <v>396</v>
      </c>
      <c r="E89" s="28"/>
      <c r="F89" s="28"/>
      <c r="G89" s="28">
        <f>SUM(G4:G88)</f>
        <v>113</v>
      </c>
      <c r="H89" s="31">
        <f>SUM(H4:H88)</f>
        <v>113</v>
      </c>
    </row>
  </sheetData>
  <autoFilter ref="A3:H89" xr:uid="{83D40E95-5AFD-4279-9465-9951CE2188D7}"/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9268-EAF6-430E-880C-2455C9E0483A}">
  <sheetPr>
    <tabColor rgb="FF00FFCC"/>
  </sheetPr>
  <dimension ref="A1:B143"/>
  <sheetViews>
    <sheetView workbookViewId="0">
      <selection sqref="A1:B1"/>
    </sheetView>
  </sheetViews>
  <sheetFormatPr defaultRowHeight="15" x14ac:dyDescent="0.25"/>
  <cols>
    <col min="1" max="1" width="100.7109375" style="47" customWidth="1"/>
    <col min="2" max="2" width="20.7109375" style="36" customWidth="1"/>
    <col min="3" max="16384" width="9.140625" style="47"/>
  </cols>
  <sheetData>
    <row r="1" spans="1:2" s="39" customFormat="1" ht="15.75" x14ac:dyDescent="0.25">
      <c r="A1" s="76" t="s">
        <v>575</v>
      </c>
      <c r="B1" s="76"/>
    </row>
    <row r="2" spans="1:2" s="39" customFormat="1" ht="15.75" x14ac:dyDescent="0.25">
      <c r="A2" s="76" t="s">
        <v>402</v>
      </c>
      <c r="B2" s="76"/>
    </row>
    <row r="3" spans="1:2" s="39" customFormat="1" ht="15.75" x14ac:dyDescent="0.25">
      <c r="A3" s="46"/>
      <c r="B3" s="36"/>
    </row>
    <row r="4" spans="1:2" s="39" customFormat="1" ht="15.75" x14ac:dyDescent="0.25">
      <c r="A4" s="46"/>
      <c r="B4" s="36"/>
    </row>
    <row r="5" spans="1:2" s="39" customFormat="1" ht="15.75" x14ac:dyDescent="0.25">
      <c r="A5" s="46"/>
      <c r="B5" s="36"/>
    </row>
    <row r="6" spans="1:2" s="39" customFormat="1" ht="15.75" x14ac:dyDescent="0.25">
      <c r="A6" s="46"/>
      <c r="B6" s="36"/>
    </row>
    <row r="7" spans="1:2" s="39" customFormat="1" ht="39.950000000000003" customHeight="1" x14ac:dyDescent="0.25">
      <c r="A7" s="77" t="s">
        <v>554</v>
      </c>
      <c r="B7" s="77"/>
    </row>
    <row r="8" spans="1:2" s="39" customFormat="1" ht="17.25" x14ac:dyDescent="0.25">
      <c r="A8" s="73"/>
      <c r="B8" s="73"/>
    </row>
    <row r="9" spans="1:2" ht="30" customHeight="1" x14ac:dyDescent="0.25">
      <c r="A9" s="53" t="s">
        <v>393</v>
      </c>
      <c r="B9" s="56" t="s">
        <v>397</v>
      </c>
    </row>
    <row r="10" spans="1:2" ht="20.100000000000001" customHeight="1" x14ac:dyDescent="0.25">
      <c r="A10" s="54" t="s">
        <v>538</v>
      </c>
      <c r="B10" s="65">
        <v>10</v>
      </c>
    </row>
    <row r="11" spans="1:2" ht="20.100000000000001" customHeight="1" x14ac:dyDescent="0.25">
      <c r="A11" s="48" t="s">
        <v>33</v>
      </c>
      <c r="B11" s="52">
        <v>10</v>
      </c>
    </row>
    <row r="12" spans="1:2" ht="20.100000000000001" customHeight="1" x14ac:dyDescent="0.25">
      <c r="A12" s="48" t="s">
        <v>35</v>
      </c>
      <c r="B12" s="50">
        <v>10</v>
      </c>
    </row>
    <row r="13" spans="1:2" ht="20.100000000000001" customHeight="1" x14ac:dyDescent="0.25">
      <c r="A13" s="48" t="s">
        <v>122</v>
      </c>
      <c r="B13" s="50">
        <v>1</v>
      </c>
    </row>
    <row r="14" spans="1:2" ht="20.100000000000001" customHeight="1" x14ac:dyDescent="0.25">
      <c r="A14" s="48" t="s">
        <v>119</v>
      </c>
      <c r="B14" s="50">
        <v>1</v>
      </c>
    </row>
    <row r="15" spans="1:2" ht="20.100000000000001" customHeight="1" x14ac:dyDescent="0.25">
      <c r="A15" s="48" t="s">
        <v>121</v>
      </c>
      <c r="B15" s="50">
        <v>1</v>
      </c>
    </row>
    <row r="16" spans="1:2" ht="20.100000000000001" customHeight="1" x14ac:dyDescent="0.25">
      <c r="A16" s="48" t="s">
        <v>120</v>
      </c>
      <c r="B16" s="50">
        <v>1</v>
      </c>
    </row>
    <row r="17" spans="1:2" ht="20.100000000000001" customHeight="1" x14ac:dyDescent="0.25">
      <c r="A17" s="48" t="s">
        <v>127</v>
      </c>
      <c r="B17" s="50">
        <v>1</v>
      </c>
    </row>
    <row r="18" spans="1:2" ht="20.100000000000001" customHeight="1" x14ac:dyDescent="0.25">
      <c r="A18" s="48" t="s">
        <v>125</v>
      </c>
      <c r="B18" s="50">
        <v>1</v>
      </c>
    </row>
    <row r="19" spans="1:2" ht="20.100000000000001" customHeight="1" x14ac:dyDescent="0.25">
      <c r="A19" s="48" t="s">
        <v>124</v>
      </c>
      <c r="B19" s="50">
        <v>1</v>
      </c>
    </row>
    <row r="20" spans="1:2" ht="20.100000000000001" customHeight="1" x14ac:dyDescent="0.25">
      <c r="A20" s="48" t="s">
        <v>123</v>
      </c>
      <c r="B20" s="50">
        <v>1</v>
      </c>
    </row>
    <row r="21" spans="1:2" ht="20.100000000000001" customHeight="1" x14ac:dyDescent="0.25">
      <c r="A21" s="48" t="s">
        <v>126</v>
      </c>
      <c r="B21" s="50">
        <v>2</v>
      </c>
    </row>
    <row r="22" spans="1:2" ht="20.100000000000001" customHeight="1" x14ac:dyDescent="0.25">
      <c r="A22" s="54" t="s">
        <v>546</v>
      </c>
      <c r="B22" s="65">
        <v>6</v>
      </c>
    </row>
    <row r="23" spans="1:2" ht="20.100000000000001" customHeight="1" x14ac:dyDescent="0.25">
      <c r="A23" s="55" t="s">
        <v>33</v>
      </c>
      <c r="B23" s="57">
        <v>6</v>
      </c>
    </row>
    <row r="24" spans="1:2" ht="20.100000000000001" customHeight="1" x14ac:dyDescent="0.25">
      <c r="A24" s="60" t="s">
        <v>35</v>
      </c>
      <c r="B24" s="50">
        <v>6</v>
      </c>
    </row>
    <row r="25" spans="1:2" ht="20.100000000000001" customHeight="1" x14ac:dyDescent="0.25">
      <c r="A25" s="61" t="s">
        <v>130</v>
      </c>
      <c r="B25" s="50">
        <v>1</v>
      </c>
    </row>
    <row r="26" spans="1:2" ht="20.100000000000001" customHeight="1" x14ac:dyDescent="0.25">
      <c r="A26" s="61" t="s">
        <v>258</v>
      </c>
      <c r="B26" s="50">
        <v>1</v>
      </c>
    </row>
    <row r="27" spans="1:2" ht="20.100000000000001" customHeight="1" x14ac:dyDescent="0.25">
      <c r="A27" s="61" t="s">
        <v>263</v>
      </c>
      <c r="B27" s="50">
        <v>1</v>
      </c>
    </row>
    <row r="28" spans="1:2" ht="20.100000000000001" customHeight="1" x14ac:dyDescent="0.25">
      <c r="A28" s="61" t="s">
        <v>261</v>
      </c>
      <c r="B28" s="50">
        <v>1</v>
      </c>
    </row>
    <row r="29" spans="1:2" ht="20.100000000000001" customHeight="1" x14ac:dyDescent="0.25">
      <c r="A29" s="61" t="s">
        <v>260</v>
      </c>
      <c r="B29" s="50">
        <v>1</v>
      </c>
    </row>
    <row r="30" spans="1:2" ht="20.100000000000001" customHeight="1" x14ac:dyDescent="0.25">
      <c r="A30" s="62" t="s">
        <v>262</v>
      </c>
      <c r="B30" s="50">
        <v>1</v>
      </c>
    </row>
    <row r="31" spans="1:2" ht="20.100000000000001" customHeight="1" x14ac:dyDescent="0.25">
      <c r="A31" s="54" t="s">
        <v>547</v>
      </c>
      <c r="B31" s="65">
        <v>3</v>
      </c>
    </row>
    <row r="32" spans="1:2" ht="20.100000000000001" customHeight="1" x14ac:dyDescent="0.25">
      <c r="A32" s="55" t="s">
        <v>33</v>
      </c>
      <c r="B32" s="57">
        <v>3</v>
      </c>
    </row>
    <row r="33" spans="1:2" ht="20.100000000000001" customHeight="1" x14ac:dyDescent="0.25">
      <c r="A33" s="60" t="s">
        <v>35</v>
      </c>
      <c r="B33" s="50">
        <v>3</v>
      </c>
    </row>
    <row r="34" spans="1:2" ht="20.100000000000001" customHeight="1" x14ac:dyDescent="0.25">
      <c r="A34" s="61" t="s">
        <v>137</v>
      </c>
      <c r="B34" s="50">
        <v>1</v>
      </c>
    </row>
    <row r="35" spans="1:2" ht="20.100000000000001" customHeight="1" x14ac:dyDescent="0.25">
      <c r="A35" s="61" t="s">
        <v>139</v>
      </c>
      <c r="B35" s="50">
        <v>1</v>
      </c>
    </row>
    <row r="36" spans="1:2" ht="20.100000000000001" customHeight="1" x14ac:dyDescent="0.25">
      <c r="A36" s="62" t="s">
        <v>135</v>
      </c>
      <c r="B36" s="50">
        <v>1</v>
      </c>
    </row>
    <row r="37" spans="1:2" ht="20.100000000000001" customHeight="1" x14ac:dyDescent="0.25">
      <c r="A37" s="54" t="s">
        <v>548</v>
      </c>
      <c r="B37" s="65">
        <v>12</v>
      </c>
    </row>
    <row r="38" spans="1:2" ht="20.100000000000001" customHeight="1" x14ac:dyDescent="0.25">
      <c r="A38" s="55" t="s">
        <v>33</v>
      </c>
      <c r="B38" s="57">
        <v>12</v>
      </c>
    </row>
    <row r="39" spans="1:2" ht="20.100000000000001" customHeight="1" x14ac:dyDescent="0.25">
      <c r="A39" s="60" t="s">
        <v>35</v>
      </c>
      <c r="B39" s="50">
        <v>12</v>
      </c>
    </row>
    <row r="40" spans="1:2" ht="20.100000000000001" customHeight="1" x14ac:dyDescent="0.25">
      <c r="A40" s="61" t="s">
        <v>211</v>
      </c>
      <c r="B40" s="50">
        <v>2</v>
      </c>
    </row>
    <row r="41" spans="1:2" ht="20.100000000000001" customHeight="1" x14ac:dyDescent="0.25">
      <c r="A41" s="61" t="s">
        <v>203</v>
      </c>
      <c r="B41" s="50">
        <v>1</v>
      </c>
    </row>
    <row r="42" spans="1:2" ht="35.1" customHeight="1" x14ac:dyDescent="0.25">
      <c r="A42" s="61" t="s">
        <v>210</v>
      </c>
      <c r="B42" s="50">
        <v>1</v>
      </c>
    </row>
    <row r="43" spans="1:2" ht="20.100000000000001" customHeight="1" x14ac:dyDescent="0.25">
      <c r="A43" s="61" t="s">
        <v>204</v>
      </c>
      <c r="B43" s="50">
        <v>1</v>
      </c>
    </row>
    <row r="44" spans="1:2" ht="20.100000000000001" customHeight="1" x14ac:dyDescent="0.25">
      <c r="A44" s="61" t="s">
        <v>205</v>
      </c>
      <c r="B44" s="50">
        <v>1</v>
      </c>
    </row>
    <row r="45" spans="1:2" ht="20.100000000000001" customHeight="1" x14ac:dyDescent="0.25">
      <c r="A45" s="61" t="s">
        <v>202</v>
      </c>
      <c r="B45" s="50">
        <v>1</v>
      </c>
    </row>
    <row r="46" spans="1:2" ht="35.1" customHeight="1" x14ac:dyDescent="0.25">
      <c r="A46" s="61" t="s">
        <v>206</v>
      </c>
      <c r="B46" s="50">
        <v>1</v>
      </c>
    </row>
    <row r="47" spans="1:2" ht="20.100000000000001" customHeight="1" x14ac:dyDescent="0.25">
      <c r="A47" s="61" t="s">
        <v>212</v>
      </c>
      <c r="B47" s="50">
        <v>1</v>
      </c>
    </row>
    <row r="48" spans="1:2" ht="20.100000000000001" customHeight="1" x14ac:dyDescent="0.25">
      <c r="A48" s="61" t="s">
        <v>209</v>
      </c>
      <c r="B48" s="50">
        <v>1</v>
      </c>
    </row>
    <row r="49" spans="1:2" ht="20.100000000000001" customHeight="1" x14ac:dyDescent="0.25">
      <c r="A49" s="61" t="s">
        <v>207</v>
      </c>
      <c r="B49" s="50">
        <v>1</v>
      </c>
    </row>
    <row r="50" spans="1:2" ht="20.100000000000001" customHeight="1" x14ac:dyDescent="0.25">
      <c r="A50" s="62" t="s">
        <v>208</v>
      </c>
      <c r="B50" s="50">
        <v>1</v>
      </c>
    </row>
    <row r="51" spans="1:2" ht="20.100000000000001" customHeight="1" x14ac:dyDescent="0.25">
      <c r="A51" s="54" t="s">
        <v>549</v>
      </c>
      <c r="B51" s="65">
        <v>10</v>
      </c>
    </row>
    <row r="52" spans="1:2" ht="20.100000000000001" customHeight="1" x14ac:dyDescent="0.25">
      <c r="A52" s="55" t="s">
        <v>33</v>
      </c>
      <c r="B52" s="57">
        <v>10</v>
      </c>
    </row>
    <row r="53" spans="1:2" ht="20.100000000000001" customHeight="1" x14ac:dyDescent="0.25">
      <c r="A53" s="60" t="s">
        <v>35</v>
      </c>
      <c r="B53" s="50">
        <v>10</v>
      </c>
    </row>
    <row r="54" spans="1:2" ht="20.100000000000001" customHeight="1" x14ac:dyDescent="0.25">
      <c r="A54" s="61" t="s">
        <v>213</v>
      </c>
      <c r="B54" s="50">
        <v>2</v>
      </c>
    </row>
    <row r="55" spans="1:2" ht="20.100000000000001" customHeight="1" x14ac:dyDescent="0.25">
      <c r="A55" s="61" t="s">
        <v>37</v>
      </c>
      <c r="B55" s="50">
        <v>1</v>
      </c>
    </row>
    <row r="56" spans="1:2" ht="20.100000000000001" customHeight="1" x14ac:dyDescent="0.25">
      <c r="A56" s="61" t="s">
        <v>219</v>
      </c>
      <c r="B56" s="50">
        <v>2</v>
      </c>
    </row>
    <row r="57" spans="1:2" ht="20.100000000000001" customHeight="1" x14ac:dyDescent="0.25">
      <c r="A57" s="61" t="s">
        <v>218</v>
      </c>
      <c r="B57" s="50">
        <v>1</v>
      </c>
    </row>
    <row r="58" spans="1:2" ht="20.100000000000001" customHeight="1" x14ac:dyDescent="0.25">
      <c r="A58" s="61" t="s">
        <v>223</v>
      </c>
      <c r="B58" s="50">
        <v>1</v>
      </c>
    </row>
    <row r="59" spans="1:2" ht="20.100000000000001" customHeight="1" x14ac:dyDescent="0.25">
      <c r="A59" s="62" t="s">
        <v>222</v>
      </c>
      <c r="B59" s="50">
        <v>3</v>
      </c>
    </row>
    <row r="60" spans="1:2" ht="20.100000000000001" customHeight="1" x14ac:dyDescent="0.25">
      <c r="A60" s="54" t="s">
        <v>550</v>
      </c>
      <c r="B60" s="65">
        <v>15</v>
      </c>
    </row>
    <row r="61" spans="1:2" ht="20.100000000000001" customHeight="1" x14ac:dyDescent="0.25">
      <c r="A61" s="55" t="s">
        <v>33</v>
      </c>
      <c r="B61" s="57">
        <v>15</v>
      </c>
    </row>
    <row r="62" spans="1:2" ht="20.100000000000001" customHeight="1" x14ac:dyDescent="0.25">
      <c r="A62" s="60" t="s">
        <v>35</v>
      </c>
      <c r="B62" s="50">
        <v>15</v>
      </c>
    </row>
    <row r="63" spans="1:2" ht="20.100000000000001" customHeight="1" x14ac:dyDescent="0.25">
      <c r="A63" s="61" t="s">
        <v>232</v>
      </c>
      <c r="B63" s="50">
        <v>1</v>
      </c>
    </row>
    <row r="64" spans="1:2" ht="20.100000000000001" customHeight="1" x14ac:dyDescent="0.25">
      <c r="A64" s="61" t="s">
        <v>229</v>
      </c>
      <c r="B64" s="50">
        <v>1</v>
      </c>
    </row>
    <row r="65" spans="1:2" ht="20.100000000000001" customHeight="1" x14ac:dyDescent="0.25">
      <c r="A65" s="61" t="s">
        <v>238</v>
      </c>
      <c r="B65" s="50">
        <v>1</v>
      </c>
    </row>
    <row r="66" spans="1:2" ht="20.100000000000001" customHeight="1" x14ac:dyDescent="0.25">
      <c r="A66" s="61" t="s">
        <v>235</v>
      </c>
      <c r="B66" s="50">
        <v>1</v>
      </c>
    </row>
    <row r="67" spans="1:2" ht="20.100000000000001" customHeight="1" x14ac:dyDescent="0.25">
      <c r="A67" s="61" t="s">
        <v>230</v>
      </c>
      <c r="B67" s="50">
        <v>1</v>
      </c>
    </row>
    <row r="68" spans="1:2" ht="20.100000000000001" customHeight="1" x14ac:dyDescent="0.25">
      <c r="A68" s="61" t="s">
        <v>233</v>
      </c>
      <c r="B68" s="50">
        <v>1</v>
      </c>
    </row>
    <row r="69" spans="1:2" ht="20.100000000000001" customHeight="1" x14ac:dyDescent="0.25">
      <c r="A69" s="61" t="s">
        <v>226</v>
      </c>
      <c r="B69" s="50">
        <v>1</v>
      </c>
    </row>
    <row r="70" spans="1:2" ht="20.100000000000001" customHeight="1" x14ac:dyDescent="0.25">
      <c r="A70" s="61" t="s">
        <v>227</v>
      </c>
      <c r="B70" s="50">
        <v>2</v>
      </c>
    </row>
    <row r="71" spans="1:2" ht="20.100000000000001" customHeight="1" x14ac:dyDescent="0.25">
      <c r="A71" s="61" t="s">
        <v>234</v>
      </c>
      <c r="B71" s="50">
        <v>1</v>
      </c>
    </row>
    <row r="72" spans="1:2" ht="20.100000000000001" customHeight="1" x14ac:dyDescent="0.25">
      <c r="A72" s="61" t="s">
        <v>236</v>
      </c>
      <c r="B72" s="50">
        <v>1</v>
      </c>
    </row>
    <row r="73" spans="1:2" ht="20.100000000000001" customHeight="1" x14ac:dyDescent="0.25">
      <c r="A73" s="61" t="s">
        <v>228</v>
      </c>
      <c r="B73" s="50">
        <v>1</v>
      </c>
    </row>
    <row r="74" spans="1:2" ht="20.100000000000001" customHeight="1" x14ac:dyDescent="0.25">
      <c r="A74" s="61" t="s">
        <v>225</v>
      </c>
      <c r="B74" s="50">
        <v>1</v>
      </c>
    </row>
    <row r="75" spans="1:2" ht="20.100000000000001" customHeight="1" x14ac:dyDescent="0.25">
      <c r="A75" s="61" t="s">
        <v>237</v>
      </c>
      <c r="B75" s="50">
        <v>1</v>
      </c>
    </row>
    <row r="76" spans="1:2" ht="20.100000000000001" customHeight="1" x14ac:dyDescent="0.25">
      <c r="A76" s="62" t="s">
        <v>231</v>
      </c>
      <c r="B76" s="50">
        <v>1</v>
      </c>
    </row>
    <row r="77" spans="1:2" ht="20.100000000000001" customHeight="1" x14ac:dyDescent="0.25">
      <c r="A77" s="54" t="s">
        <v>551</v>
      </c>
      <c r="B77" s="65">
        <v>14</v>
      </c>
    </row>
    <row r="78" spans="1:2" ht="20.100000000000001" customHeight="1" x14ac:dyDescent="0.25">
      <c r="A78" s="55" t="s">
        <v>33</v>
      </c>
      <c r="B78" s="57">
        <v>14</v>
      </c>
    </row>
    <row r="79" spans="1:2" ht="20.100000000000001" customHeight="1" x14ac:dyDescent="0.25">
      <c r="A79" s="60" t="s">
        <v>35</v>
      </c>
      <c r="B79" s="50">
        <v>14</v>
      </c>
    </row>
    <row r="80" spans="1:2" ht="20.100000000000001" customHeight="1" x14ac:dyDescent="0.25">
      <c r="A80" s="61" t="s">
        <v>252</v>
      </c>
      <c r="B80" s="50">
        <v>1</v>
      </c>
    </row>
    <row r="81" spans="1:2" ht="20.100000000000001" customHeight="1" x14ac:dyDescent="0.25">
      <c r="A81" s="61" t="s">
        <v>251</v>
      </c>
      <c r="B81" s="50">
        <v>1</v>
      </c>
    </row>
    <row r="82" spans="1:2" ht="20.100000000000001" customHeight="1" x14ac:dyDescent="0.25">
      <c r="A82" s="61" t="s">
        <v>246</v>
      </c>
      <c r="B82" s="50">
        <v>1</v>
      </c>
    </row>
    <row r="83" spans="1:2" ht="20.100000000000001" customHeight="1" x14ac:dyDescent="0.25">
      <c r="A83" s="61" t="s">
        <v>242</v>
      </c>
      <c r="B83" s="50">
        <v>1</v>
      </c>
    </row>
    <row r="84" spans="1:2" ht="20.100000000000001" customHeight="1" x14ac:dyDescent="0.25">
      <c r="A84" s="61" t="s">
        <v>241</v>
      </c>
      <c r="B84" s="50">
        <v>1</v>
      </c>
    </row>
    <row r="85" spans="1:2" ht="20.100000000000001" customHeight="1" x14ac:dyDescent="0.25">
      <c r="A85" s="61" t="s">
        <v>248</v>
      </c>
      <c r="B85" s="50">
        <v>1</v>
      </c>
    </row>
    <row r="86" spans="1:2" ht="20.100000000000001" customHeight="1" x14ac:dyDescent="0.25">
      <c r="A86" s="61" t="s">
        <v>247</v>
      </c>
      <c r="B86" s="50">
        <v>1</v>
      </c>
    </row>
    <row r="87" spans="1:2" ht="20.100000000000001" customHeight="1" x14ac:dyDescent="0.25">
      <c r="A87" s="61" t="s">
        <v>240</v>
      </c>
      <c r="B87" s="50">
        <v>1</v>
      </c>
    </row>
    <row r="88" spans="1:2" ht="20.100000000000001" customHeight="1" x14ac:dyDescent="0.25">
      <c r="A88" s="61" t="s">
        <v>243</v>
      </c>
      <c r="B88" s="50">
        <v>1</v>
      </c>
    </row>
    <row r="89" spans="1:2" ht="20.100000000000001" customHeight="1" x14ac:dyDescent="0.25">
      <c r="A89" s="61" t="s">
        <v>249</v>
      </c>
      <c r="B89" s="50">
        <v>1</v>
      </c>
    </row>
    <row r="90" spans="1:2" ht="20.100000000000001" customHeight="1" x14ac:dyDescent="0.25">
      <c r="A90" s="61" t="s">
        <v>244</v>
      </c>
      <c r="B90" s="50">
        <v>1</v>
      </c>
    </row>
    <row r="91" spans="1:2" ht="20.100000000000001" customHeight="1" x14ac:dyDescent="0.25">
      <c r="A91" s="61" t="s">
        <v>245</v>
      </c>
      <c r="B91" s="50">
        <v>1</v>
      </c>
    </row>
    <row r="92" spans="1:2" ht="20.100000000000001" customHeight="1" x14ac:dyDescent="0.25">
      <c r="A92" s="62" t="s">
        <v>250</v>
      </c>
      <c r="B92" s="50">
        <v>2</v>
      </c>
    </row>
    <row r="93" spans="1:2" ht="20.100000000000001" customHeight="1" x14ac:dyDescent="0.25">
      <c r="A93" s="54" t="s">
        <v>552</v>
      </c>
      <c r="B93" s="65">
        <v>9</v>
      </c>
    </row>
    <row r="94" spans="1:2" ht="20.100000000000001" customHeight="1" x14ac:dyDescent="0.25">
      <c r="A94" s="55" t="s">
        <v>33</v>
      </c>
      <c r="B94" s="57">
        <v>9</v>
      </c>
    </row>
    <row r="95" spans="1:2" ht="20.100000000000001" customHeight="1" x14ac:dyDescent="0.25">
      <c r="A95" s="60" t="s">
        <v>35</v>
      </c>
      <c r="B95" s="50">
        <v>9</v>
      </c>
    </row>
    <row r="96" spans="1:2" ht="20.100000000000001" customHeight="1" x14ac:dyDescent="0.25">
      <c r="A96" s="61" t="s">
        <v>255</v>
      </c>
      <c r="B96" s="50">
        <v>3</v>
      </c>
    </row>
    <row r="97" spans="1:2" ht="20.100000000000001" customHeight="1" x14ac:dyDescent="0.25">
      <c r="A97" s="61" t="s">
        <v>257</v>
      </c>
      <c r="B97" s="50">
        <v>1</v>
      </c>
    </row>
    <row r="98" spans="1:2" ht="20.100000000000001" customHeight="1" x14ac:dyDescent="0.25">
      <c r="A98" s="61" t="s">
        <v>256</v>
      </c>
      <c r="B98" s="50">
        <v>1</v>
      </c>
    </row>
    <row r="99" spans="1:2" ht="20.100000000000001" customHeight="1" x14ac:dyDescent="0.25">
      <c r="A99" s="61" t="s">
        <v>264</v>
      </c>
      <c r="B99" s="50">
        <v>3</v>
      </c>
    </row>
    <row r="100" spans="1:2" ht="20.100000000000001" customHeight="1" x14ac:dyDescent="0.25">
      <c r="A100" s="62" t="s">
        <v>265</v>
      </c>
      <c r="B100" s="50">
        <v>1</v>
      </c>
    </row>
    <row r="101" spans="1:2" ht="20.100000000000001" customHeight="1" x14ac:dyDescent="0.25">
      <c r="A101" s="54" t="s">
        <v>553</v>
      </c>
      <c r="B101" s="65">
        <v>14</v>
      </c>
    </row>
    <row r="102" spans="1:2" ht="20.100000000000001" customHeight="1" x14ac:dyDescent="0.25">
      <c r="A102" s="55" t="s">
        <v>33</v>
      </c>
      <c r="B102" s="57">
        <v>14</v>
      </c>
    </row>
    <row r="103" spans="1:2" ht="20.100000000000001" customHeight="1" x14ac:dyDescent="0.25">
      <c r="A103" s="60" t="s">
        <v>35</v>
      </c>
      <c r="B103" s="50">
        <v>14</v>
      </c>
    </row>
    <row r="104" spans="1:2" ht="20.100000000000001" customHeight="1" x14ac:dyDescent="0.25">
      <c r="A104" s="61" t="s">
        <v>267</v>
      </c>
      <c r="B104" s="50">
        <v>2</v>
      </c>
    </row>
    <row r="105" spans="1:2" ht="20.100000000000001" customHeight="1" x14ac:dyDescent="0.25">
      <c r="A105" s="61" t="s">
        <v>271</v>
      </c>
      <c r="B105" s="50">
        <v>1</v>
      </c>
    </row>
    <row r="106" spans="1:2" ht="20.100000000000001" customHeight="1" x14ac:dyDescent="0.25">
      <c r="A106" s="61" t="s">
        <v>268</v>
      </c>
      <c r="B106" s="50">
        <v>3</v>
      </c>
    </row>
    <row r="107" spans="1:2" ht="20.100000000000001" customHeight="1" x14ac:dyDescent="0.25">
      <c r="A107" s="61" t="s">
        <v>269</v>
      </c>
      <c r="B107" s="50">
        <v>1</v>
      </c>
    </row>
    <row r="108" spans="1:2" ht="20.100000000000001" customHeight="1" x14ac:dyDescent="0.25">
      <c r="A108" s="61" t="s">
        <v>270</v>
      </c>
      <c r="B108" s="50">
        <v>2</v>
      </c>
    </row>
    <row r="109" spans="1:2" ht="20.100000000000001" customHeight="1" x14ac:dyDescent="0.25">
      <c r="A109" s="61" t="s">
        <v>266</v>
      </c>
      <c r="B109" s="50">
        <v>4</v>
      </c>
    </row>
    <row r="110" spans="1:2" ht="20.100000000000001" customHeight="1" x14ac:dyDescent="0.25">
      <c r="A110" s="62" t="s">
        <v>272</v>
      </c>
      <c r="B110" s="50">
        <v>1</v>
      </c>
    </row>
    <row r="111" spans="1:2" ht="20.100000000000001" customHeight="1" x14ac:dyDescent="0.25">
      <c r="A111" s="54" t="s">
        <v>539</v>
      </c>
      <c r="B111" s="65">
        <v>1</v>
      </c>
    </row>
    <row r="112" spans="1:2" ht="20.100000000000001" customHeight="1" x14ac:dyDescent="0.25">
      <c r="A112" s="55" t="s">
        <v>282</v>
      </c>
      <c r="B112" s="57">
        <v>1</v>
      </c>
    </row>
    <row r="113" spans="1:2" ht="20.100000000000001" customHeight="1" x14ac:dyDescent="0.25">
      <c r="A113" s="60" t="s">
        <v>283</v>
      </c>
      <c r="B113" s="69">
        <v>1</v>
      </c>
    </row>
    <row r="114" spans="1:2" ht="20.100000000000001" customHeight="1" x14ac:dyDescent="0.25">
      <c r="A114" s="62" t="s">
        <v>281</v>
      </c>
      <c r="B114" s="50">
        <v>1</v>
      </c>
    </row>
    <row r="115" spans="1:2" ht="20.100000000000001" customHeight="1" x14ac:dyDescent="0.25">
      <c r="A115" s="54" t="s">
        <v>540</v>
      </c>
      <c r="B115" s="65">
        <v>1</v>
      </c>
    </row>
    <row r="116" spans="1:2" ht="20.100000000000001" customHeight="1" x14ac:dyDescent="0.25">
      <c r="A116" s="55" t="s">
        <v>33</v>
      </c>
      <c r="B116" s="57">
        <v>1</v>
      </c>
    </row>
    <row r="117" spans="1:2" ht="20.100000000000001" customHeight="1" x14ac:dyDescent="0.25">
      <c r="A117" s="60" t="s">
        <v>313</v>
      </c>
      <c r="B117" s="69">
        <v>1</v>
      </c>
    </row>
    <row r="118" spans="1:2" ht="20.100000000000001" customHeight="1" x14ac:dyDescent="0.25">
      <c r="A118" s="62" t="s">
        <v>312</v>
      </c>
      <c r="B118" s="50">
        <v>1</v>
      </c>
    </row>
    <row r="119" spans="1:2" ht="20.100000000000001" customHeight="1" x14ac:dyDescent="0.25">
      <c r="A119" s="54" t="s">
        <v>541</v>
      </c>
      <c r="B119" s="65">
        <v>7</v>
      </c>
    </row>
    <row r="120" spans="1:2" ht="20.100000000000001" customHeight="1" x14ac:dyDescent="0.25">
      <c r="A120" s="55" t="s">
        <v>33</v>
      </c>
      <c r="B120" s="57">
        <v>7</v>
      </c>
    </row>
    <row r="121" spans="1:2" ht="20.100000000000001" customHeight="1" x14ac:dyDescent="0.25">
      <c r="A121" s="60" t="s">
        <v>317</v>
      </c>
      <c r="B121" s="69">
        <v>7</v>
      </c>
    </row>
    <row r="122" spans="1:2" ht="20.100000000000001" customHeight="1" x14ac:dyDescent="0.25">
      <c r="A122" s="61" t="s">
        <v>318</v>
      </c>
      <c r="B122" s="50">
        <v>1</v>
      </c>
    </row>
    <row r="123" spans="1:2" ht="20.100000000000001" customHeight="1" x14ac:dyDescent="0.25">
      <c r="A123" s="61" t="s">
        <v>321</v>
      </c>
      <c r="B123" s="50">
        <v>1</v>
      </c>
    </row>
    <row r="124" spans="1:2" ht="20.100000000000001" customHeight="1" x14ac:dyDescent="0.25">
      <c r="A124" s="61" t="s">
        <v>320</v>
      </c>
      <c r="B124" s="50">
        <v>4</v>
      </c>
    </row>
    <row r="125" spans="1:2" ht="20.100000000000001" customHeight="1" x14ac:dyDescent="0.25">
      <c r="A125" s="62" t="s">
        <v>319</v>
      </c>
      <c r="B125" s="50">
        <v>1</v>
      </c>
    </row>
    <row r="126" spans="1:2" ht="20.100000000000001" customHeight="1" x14ac:dyDescent="0.25">
      <c r="A126" s="54" t="s">
        <v>542</v>
      </c>
      <c r="B126" s="65">
        <v>5</v>
      </c>
    </row>
    <row r="127" spans="1:2" ht="20.100000000000001" customHeight="1" x14ac:dyDescent="0.25">
      <c r="A127" s="60" t="s">
        <v>356</v>
      </c>
      <c r="B127" s="57">
        <v>5</v>
      </c>
    </row>
    <row r="128" spans="1:2" ht="20.100000000000001" customHeight="1" x14ac:dyDescent="0.25">
      <c r="A128" s="60" t="s">
        <v>357</v>
      </c>
      <c r="B128" s="69">
        <v>5</v>
      </c>
    </row>
    <row r="129" spans="1:2" ht="20.100000000000001" customHeight="1" x14ac:dyDescent="0.25">
      <c r="A129" s="62" t="s">
        <v>355</v>
      </c>
      <c r="B129" s="50">
        <v>5</v>
      </c>
    </row>
    <row r="130" spans="1:2" ht="20.100000000000001" customHeight="1" x14ac:dyDescent="0.25">
      <c r="A130" s="54" t="s">
        <v>543</v>
      </c>
      <c r="B130" s="65">
        <v>1</v>
      </c>
    </row>
    <row r="131" spans="1:2" ht="20.100000000000001" customHeight="1" x14ac:dyDescent="0.25">
      <c r="A131" s="55" t="s">
        <v>377</v>
      </c>
      <c r="B131" s="57">
        <v>1</v>
      </c>
    </row>
    <row r="132" spans="1:2" ht="20.100000000000001" customHeight="1" x14ac:dyDescent="0.25">
      <c r="A132" s="60" t="s">
        <v>378</v>
      </c>
      <c r="B132" s="69">
        <v>1</v>
      </c>
    </row>
    <row r="133" spans="1:2" ht="20.100000000000001" customHeight="1" x14ac:dyDescent="0.25">
      <c r="A133" s="62" t="s">
        <v>18</v>
      </c>
      <c r="B133" s="50">
        <v>1</v>
      </c>
    </row>
    <row r="134" spans="1:2" ht="20.100000000000001" customHeight="1" x14ac:dyDescent="0.25">
      <c r="A134" s="54" t="s">
        <v>544</v>
      </c>
      <c r="B134" s="65">
        <v>3</v>
      </c>
    </row>
    <row r="135" spans="1:2" ht="20.100000000000001" customHeight="1" x14ac:dyDescent="0.25">
      <c r="A135" s="60" t="s">
        <v>356</v>
      </c>
      <c r="B135" s="57">
        <v>3</v>
      </c>
    </row>
    <row r="136" spans="1:2" ht="20.100000000000001" customHeight="1" x14ac:dyDescent="0.25">
      <c r="A136" s="60" t="s">
        <v>357</v>
      </c>
      <c r="B136" s="69">
        <v>3</v>
      </c>
    </row>
    <row r="137" spans="1:2" ht="20.100000000000001" customHeight="1" x14ac:dyDescent="0.25">
      <c r="A137" s="62" t="s">
        <v>383</v>
      </c>
      <c r="B137" s="50">
        <v>3</v>
      </c>
    </row>
    <row r="138" spans="1:2" ht="20.100000000000001" customHeight="1" x14ac:dyDescent="0.25">
      <c r="A138" s="54" t="s">
        <v>545</v>
      </c>
      <c r="B138" s="65">
        <v>2</v>
      </c>
    </row>
    <row r="139" spans="1:2" ht="20.100000000000001" customHeight="1" x14ac:dyDescent="0.25">
      <c r="A139" s="55" t="s">
        <v>401</v>
      </c>
      <c r="B139" s="57">
        <v>2</v>
      </c>
    </row>
    <row r="140" spans="1:2" ht="20.100000000000001" customHeight="1" x14ac:dyDescent="0.25">
      <c r="A140" s="60" t="s">
        <v>400</v>
      </c>
      <c r="B140" s="69">
        <v>2</v>
      </c>
    </row>
    <row r="141" spans="1:2" ht="20.100000000000001" customHeight="1" x14ac:dyDescent="0.25">
      <c r="A141" s="61" t="s">
        <v>491</v>
      </c>
      <c r="B141" s="50">
        <v>1</v>
      </c>
    </row>
    <row r="142" spans="1:2" ht="20.100000000000001" customHeight="1" x14ac:dyDescent="0.25">
      <c r="A142" s="62" t="s">
        <v>490</v>
      </c>
      <c r="B142" s="50">
        <v>1</v>
      </c>
    </row>
    <row r="143" spans="1:2" ht="30" customHeight="1" x14ac:dyDescent="0.25">
      <c r="A143" s="63" t="s">
        <v>394</v>
      </c>
      <c r="B143" s="64">
        <v>113</v>
      </c>
    </row>
  </sheetData>
  <sheetProtection formatCells="0" formatColumns="0" formatRows="0" insertColumns="0" insertRows="0" insertHyperlinks="0" deleteColumns="0" deleteRows="0" pivotTables="0"/>
  <mergeCells count="3">
    <mergeCell ref="A1:B1"/>
    <mergeCell ref="A2:B2"/>
    <mergeCell ref="A7:B7"/>
  </mergeCells>
  <printOptions horizontalCentered="1"/>
  <pageMargins left="0.78740157480314965" right="0.78740157480314965" top="0.78740157480314965" bottom="0.98425196850393704" header="0.31496062992125984" footer="0.31496062992125984"/>
  <pageSetup paperSize="9" orientation="landscape" r:id="rId2"/>
  <headerFooter differentFirst="1">
    <oddHeader>&amp;C&amp;"-,Kursywa"Trzeci pakiet stanowisk - moduł II "Staże zawodowe" programu "STABILNE ZATRUDNIENIE"</oddHeader>
    <oddFooter>&amp;CStrona &amp;P z &amp;N</oddFooter>
    <firstFooter>&amp;CStrona &amp;P z &amp;N</first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9056-FDAB-48BC-86B3-8D77D3EDC7A9}">
  <sheetPr>
    <tabColor rgb="FF00CC99"/>
  </sheetPr>
  <dimension ref="A1:H80"/>
  <sheetViews>
    <sheetView zoomScale="110" zoomScaleNormal="110" workbookViewId="0"/>
  </sheetViews>
  <sheetFormatPr defaultRowHeight="15" x14ac:dyDescent="0.25"/>
  <cols>
    <col min="1" max="1" width="6" style="6" customWidth="1"/>
    <col min="2" max="3" width="45.7109375" style="12" customWidth="1"/>
    <col min="4" max="4" width="50.7109375" style="6" customWidth="1"/>
    <col min="5" max="6" width="20.7109375" style="6" customWidth="1"/>
    <col min="7" max="7" width="12.7109375" style="14" customWidth="1"/>
    <col min="8" max="8" width="12.7109375" style="17" customWidth="1"/>
    <col min="9" max="16384" width="9.140625" style="6"/>
  </cols>
  <sheetData>
    <row r="1" spans="1:8" x14ac:dyDescent="0.25">
      <c r="A1" s="72" t="s">
        <v>555</v>
      </c>
    </row>
    <row r="3" spans="1:8" s="13" customFormat="1" ht="43.5" customHeight="1" x14ac:dyDescent="0.25">
      <c r="A3" s="32" t="s">
        <v>0</v>
      </c>
      <c r="B3" s="33" t="s">
        <v>403</v>
      </c>
      <c r="C3" s="33" t="s">
        <v>1</v>
      </c>
      <c r="D3" s="32" t="s">
        <v>395</v>
      </c>
      <c r="E3" s="32" t="s">
        <v>29</v>
      </c>
      <c r="F3" s="32" t="s">
        <v>34</v>
      </c>
      <c r="G3" s="34" t="s">
        <v>31</v>
      </c>
      <c r="H3" s="34" t="s">
        <v>2</v>
      </c>
    </row>
    <row r="4" spans="1:8" ht="30" customHeight="1" x14ac:dyDescent="0.25">
      <c r="A4" s="10" t="s">
        <v>36</v>
      </c>
      <c r="B4" s="2" t="s">
        <v>102</v>
      </c>
      <c r="C4" s="2" t="str">
        <f>CONCATENATE(1,". ",B4)</f>
        <v>1. MINISTERSTWO ENERGII</v>
      </c>
      <c r="D4" s="2" t="s">
        <v>83</v>
      </c>
      <c r="E4" s="2" t="s">
        <v>33</v>
      </c>
      <c r="F4" s="2" t="s">
        <v>35</v>
      </c>
      <c r="G4" s="10">
        <v>1</v>
      </c>
      <c r="H4" s="18">
        <f>SUM(G4:G8)</f>
        <v>11</v>
      </c>
    </row>
    <row r="5" spans="1:8" ht="30" customHeight="1" x14ac:dyDescent="0.25">
      <c r="A5" s="10" t="s">
        <v>38</v>
      </c>
      <c r="B5" s="2" t="s">
        <v>102</v>
      </c>
      <c r="C5" s="2" t="str">
        <f t="shared" ref="C5:C8" si="0">CONCATENATE(1,". ",B5)</f>
        <v>1. MINISTERSTWO ENERGII</v>
      </c>
      <c r="D5" s="2" t="s">
        <v>84</v>
      </c>
      <c r="E5" s="2" t="s">
        <v>33</v>
      </c>
      <c r="F5" s="2" t="s">
        <v>35</v>
      </c>
      <c r="G5" s="10">
        <v>3</v>
      </c>
      <c r="H5" s="15"/>
    </row>
    <row r="6" spans="1:8" ht="30" customHeight="1" x14ac:dyDescent="0.25">
      <c r="A6" s="10" t="s">
        <v>39</v>
      </c>
      <c r="B6" s="2" t="s">
        <v>102</v>
      </c>
      <c r="C6" s="2" t="str">
        <f t="shared" si="0"/>
        <v>1. MINISTERSTWO ENERGII</v>
      </c>
      <c r="D6" s="2" t="s">
        <v>87</v>
      </c>
      <c r="E6" s="2" t="s">
        <v>33</v>
      </c>
      <c r="F6" s="2" t="s">
        <v>35</v>
      </c>
      <c r="G6" s="10">
        <v>2</v>
      </c>
      <c r="H6" s="15"/>
    </row>
    <row r="7" spans="1:8" ht="30" customHeight="1" x14ac:dyDescent="0.25">
      <c r="A7" s="10" t="s">
        <v>40</v>
      </c>
      <c r="B7" s="2" t="s">
        <v>102</v>
      </c>
      <c r="C7" s="2" t="str">
        <f t="shared" si="0"/>
        <v>1. MINISTERSTWO ENERGII</v>
      </c>
      <c r="D7" s="2" t="s">
        <v>88</v>
      </c>
      <c r="E7" s="2" t="s">
        <v>33</v>
      </c>
      <c r="F7" s="2" t="s">
        <v>35</v>
      </c>
      <c r="G7" s="10">
        <v>3</v>
      </c>
      <c r="H7" s="15"/>
    </row>
    <row r="8" spans="1:8" ht="30" customHeight="1" x14ac:dyDescent="0.25">
      <c r="A8" s="10" t="s">
        <v>41</v>
      </c>
      <c r="B8" s="2" t="s">
        <v>102</v>
      </c>
      <c r="C8" s="2" t="str">
        <f t="shared" si="0"/>
        <v>1. MINISTERSTWO ENERGII</v>
      </c>
      <c r="D8" s="2" t="s">
        <v>89</v>
      </c>
      <c r="E8" s="2" t="s">
        <v>33</v>
      </c>
      <c r="F8" s="2" t="s">
        <v>35</v>
      </c>
      <c r="G8" s="10">
        <v>2</v>
      </c>
      <c r="H8" s="15"/>
    </row>
    <row r="9" spans="1:8" ht="30" customHeight="1" x14ac:dyDescent="0.25">
      <c r="A9" s="5" t="s">
        <v>81</v>
      </c>
      <c r="B9" s="2" t="s">
        <v>153</v>
      </c>
      <c r="C9" s="2" t="str">
        <f>CONCATENATE(2,". ",B9)</f>
        <v>2. URZĄD STATYSTYCZNY W WARSZAWIE</v>
      </c>
      <c r="D9" s="1" t="s">
        <v>277</v>
      </c>
      <c r="E9" s="1" t="s">
        <v>33</v>
      </c>
      <c r="F9" s="1" t="s">
        <v>35</v>
      </c>
      <c r="G9" s="5">
        <v>5</v>
      </c>
      <c r="H9" s="18">
        <f>SUM(G9:G10)</f>
        <v>6</v>
      </c>
    </row>
    <row r="10" spans="1:8" ht="30" customHeight="1" x14ac:dyDescent="0.25">
      <c r="A10" s="5" t="s">
        <v>461</v>
      </c>
      <c r="B10" s="2" t="s">
        <v>153</v>
      </c>
      <c r="C10" s="2" t="str">
        <f>CONCATENATE(2,". ",B10)</f>
        <v>2. URZĄD STATYSTYCZNY W WARSZAWIE</v>
      </c>
      <c r="D10" s="1" t="s">
        <v>278</v>
      </c>
      <c r="E10" s="1" t="s">
        <v>33</v>
      </c>
      <c r="F10" s="1" t="s">
        <v>35</v>
      </c>
      <c r="G10" s="5">
        <v>1</v>
      </c>
      <c r="H10" s="15"/>
    </row>
    <row r="11" spans="1:8" ht="30" customHeight="1" x14ac:dyDescent="0.25">
      <c r="A11" s="5" t="s">
        <v>82</v>
      </c>
      <c r="B11" s="2" t="s">
        <v>142</v>
      </c>
      <c r="C11" s="2" t="str">
        <f>CONCATENATE(3,". ",B11)</f>
        <v>3. PAŃSTWOWA AGENCJA ATOMISTYKI</v>
      </c>
      <c r="D11" s="1" t="s">
        <v>273</v>
      </c>
      <c r="E11" s="1" t="s">
        <v>33</v>
      </c>
      <c r="F11" s="1" t="s">
        <v>35</v>
      </c>
      <c r="G11" s="5">
        <v>2</v>
      </c>
      <c r="H11" s="18">
        <v>2</v>
      </c>
    </row>
    <row r="12" spans="1:8" ht="30" customHeight="1" x14ac:dyDescent="0.25">
      <c r="A12" s="5" t="s">
        <v>90</v>
      </c>
      <c r="B12" s="2" t="s">
        <v>143</v>
      </c>
      <c r="C12" s="2" t="str">
        <f>CONCATENATE(4,". ",B12)</f>
        <v>4. BIURO RZECZNIKA PRAW PACJENTA</v>
      </c>
      <c r="D12" s="1" t="s">
        <v>274</v>
      </c>
      <c r="E12" s="1" t="s">
        <v>33</v>
      </c>
      <c r="F12" s="1" t="s">
        <v>35</v>
      </c>
      <c r="G12" s="5">
        <v>1</v>
      </c>
      <c r="H12" s="18">
        <f>SUM(G12:G15)</f>
        <v>4</v>
      </c>
    </row>
    <row r="13" spans="1:8" ht="30" customHeight="1" x14ac:dyDescent="0.25">
      <c r="A13" s="5" t="s">
        <v>421</v>
      </c>
      <c r="B13" s="2" t="s">
        <v>143</v>
      </c>
      <c r="C13" s="2" t="str">
        <f t="shared" ref="C13:C15" si="1">CONCATENATE(4,". ",B13)</f>
        <v>4. BIURO RZECZNIKA PRAW PACJENTA</v>
      </c>
      <c r="D13" s="1" t="s">
        <v>275</v>
      </c>
      <c r="E13" s="1" t="s">
        <v>33</v>
      </c>
      <c r="F13" s="1" t="s">
        <v>35</v>
      </c>
      <c r="G13" s="5">
        <v>1</v>
      </c>
      <c r="H13" s="15"/>
    </row>
    <row r="14" spans="1:8" ht="30" customHeight="1" x14ac:dyDescent="0.25">
      <c r="A14" s="5" t="s">
        <v>422</v>
      </c>
      <c r="B14" s="2" t="s">
        <v>143</v>
      </c>
      <c r="C14" s="2" t="str">
        <f t="shared" si="1"/>
        <v>4. BIURO RZECZNIKA PRAW PACJENTA</v>
      </c>
      <c r="D14" s="1" t="s">
        <v>274</v>
      </c>
      <c r="E14" s="1" t="s">
        <v>33</v>
      </c>
      <c r="F14" s="1" t="s">
        <v>35</v>
      </c>
      <c r="G14" s="5">
        <v>1</v>
      </c>
      <c r="H14" s="15"/>
    </row>
    <row r="15" spans="1:8" ht="30" customHeight="1" x14ac:dyDescent="0.25">
      <c r="A15" s="5" t="s">
        <v>423</v>
      </c>
      <c r="B15" s="2" t="s">
        <v>143</v>
      </c>
      <c r="C15" s="2" t="str">
        <f t="shared" si="1"/>
        <v>4. BIURO RZECZNIKA PRAW PACJENTA</v>
      </c>
      <c r="D15" s="1" t="s">
        <v>276</v>
      </c>
      <c r="E15" s="1" t="s">
        <v>33</v>
      </c>
      <c r="F15" s="1" t="s">
        <v>35</v>
      </c>
      <c r="G15" s="5">
        <v>1</v>
      </c>
      <c r="H15" s="15"/>
    </row>
    <row r="16" spans="1:8" ht="30" customHeight="1" x14ac:dyDescent="0.25">
      <c r="A16" s="5" t="s">
        <v>91</v>
      </c>
      <c r="B16" s="2" t="s">
        <v>144</v>
      </c>
      <c r="C16" s="2" t="str">
        <f>CONCATENATE(5,". ",B16)</f>
        <v>5. URZĄD OCHRONY KONKURENCJI I KONSUMENTÓW</v>
      </c>
      <c r="D16" s="1" t="s">
        <v>279</v>
      </c>
      <c r="E16" s="1" t="s">
        <v>33</v>
      </c>
      <c r="F16" s="1" t="s">
        <v>35</v>
      </c>
      <c r="G16" s="5">
        <v>1</v>
      </c>
      <c r="H16" s="18">
        <f>SUM(G16:G17)</f>
        <v>3</v>
      </c>
    </row>
    <row r="17" spans="1:8" ht="30" customHeight="1" x14ac:dyDescent="0.25">
      <c r="A17" s="5" t="s">
        <v>92</v>
      </c>
      <c r="B17" s="2" t="s">
        <v>144</v>
      </c>
      <c r="C17" s="2" t="str">
        <f>CONCATENATE(5,". ",B17)</f>
        <v>5. URZĄD OCHRONY KONKURENCJI I KONSUMENTÓW</v>
      </c>
      <c r="D17" s="1" t="s">
        <v>280</v>
      </c>
      <c r="E17" s="1" t="s">
        <v>33</v>
      </c>
      <c r="F17" s="1" t="s">
        <v>35</v>
      </c>
      <c r="G17" s="5">
        <v>2</v>
      </c>
      <c r="H17" s="15"/>
    </row>
    <row r="18" spans="1:8" ht="30" customHeight="1" x14ac:dyDescent="0.25">
      <c r="A18" s="5" t="s">
        <v>99</v>
      </c>
      <c r="B18" s="2" t="s">
        <v>156</v>
      </c>
      <c r="C18" s="2" t="str">
        <f>CONCATENATE(6,". ",B18)</f>
        <v>6. GŁÓWNY INSPEKTORAT TRANSPORTU DROGOWEGO/CANARD - CENTRUM AUTOMATYCZNEGO NADZORU NAD RUCHEM DROGOWYM</v>
      </c>
      <c r="D18" s="1" t="s">
        <v>284</v>
      </c>
      <c r="E18" s="1" t="s">
        <v>33</v>
      </c>
      <c r="F18" s="1" t="s">
        <v>35</v>
      </c>
      <c r="G18" s="5">
        <v>2</v>
      </c>
      <c r="H18" s="18">
        <f>SUM(G18:G26)</f>
        <v>13</v>
      </c>
    </row>
    <row r="19" spans="1:8" ht="30" customHeight="1" x14ac:dyDescent="0.25">
      <c r="A19" s="5" t="s">
        <v>100</v>
      </c>
      <c r="B19" s="2" t="s">
        <v>156</v>
      </c>
      <c r="C19" s="2" t="str">
        <f t="shared" ref="C19:C26" si="2">CONCATENATE(6,". ",B19)</f>
        <v>6. GŁÓWNY INSPEKTORAT TRANSPORTU DROGOWEGO/CANARD - CENTRUM AUTOMATYCZNEGO NADZORU NAD RUCHEM DROGOWYM</v>
      </c>
      <c r="D19" s="1" t="s">
        <v>285</v>
      </c>
      <c r="E19" s="1" t="s">
        <v>33</v>
      </c>
      <c r="F19" s="1" t="s">
        <v>35</v>
      </c>
      <c r="G19" s="5">
        <v>1</v>
      </c>
      <c r="H19" s="15"/>
    </row>
    <row r="20" spans="1:8" ht="30" customHeight="1" x14ac:dyDescent="0.25">
      <c r="A20" s="5" t="s">
        <v>466</v>
      </c>
      <c r="B20" s="2" t="s">
        <v>156</v>
      </c>
      <c r="C20" s="2" t="str">
        <f t="shared" si="2"/>
        <v>6. GŁÓWNY INSPEKTORAT TRANSPORTU DROGOWEGO/CANARD - CENTRUM AUTOMATYCZNEGO NADZORU NAD RUCHEM DROGOWYM</v>
      </c>
      <c r="D20" s="1" t="s">
        <v>286</v>
      </c>
      <c r="E20" s="1" t="s">
        <v>33</v>
      </c>
      <c r="F20" s="1" t="s">
        <v>35</v>
      </c>
      <c r="G20" s="5">
        <v>1</v>
      </c>
      <c r="H20" s="15"/>
    </row>
    <row r="21" spans="1:8" ht="30" customHeight="1" x14ac:dyDescent="0.25">
      <c r="A21" s="5" t="s">
        <v>467</v>
      </c>
      <c r="B21" s="2" t="s">
        <v>156</v>
      </c>
      <c r="C21" s="2" t="str">
        <f t="shared" si="2"/>
        <v>6. GŁÓWNY INSPEKTORAT TRANSPORTU DROGOWEGO/CANARD - CENTRUM AUTOMATYCZNEGO NADZORU NAD RUCHEM DROGOWYM</v>
      </c>
      <c r="D21" s="1" t="s">
        <v>287</v>
      </c>
      <c r="E21" s="1" t="s">
        <v>33</v>
      </c>
      <c r="F21" s="1" t="s">
        <v>35</v>
      </c>
      <c r="G21" s="5">
        <v>1</v>
      </c>
      <c r="H21" s="15"/>
    </row>
    <row r="22" spans="1:8" ht="30" customHeight="1" x14ac:dyDescent="0.25">
      <c r="A22" s="5" t="s">
        <v>468</v>
      </c>
      <c r="B22" s="2" t="s">
        <v>156</v>
      </c>
      <c r="C22" s="2" t="str">
        <f t="shared" si="2"/>
        <v>6. GŁÓWNY INSPEKTORAT TRANSPORTU DROGOWEGO/CANARD - CENTRUM AUTOMATYCZNEGO NADZORU NAD RUCHEM DROGOWYM</v>
      </c>
      <c r="D22" s="1" t="s">
        <v>288</v>
      </c>
      <c r="E22" s="1" t="s">
        <v>33</v>
      </c>
      <c r="F22" s="1" t="s">
        <v>35</v>
      </c>
      <c r="G22" s="5">
        <v>1</v>
      </c>
      <c r="H22" s="15"/>
    </row>
    <row r="23" spans="1:8" ht="30" customHeight="1" x14ac:dyDescent="0.25">
      <c r="A23" s="5" t="s">
        <v>469</v>
      </c>
      <c r="B23" s="2" t="s">
        <v>156</v>
      </c>
      <c r="C23" s="2" t="str">
        <f t="shared" si="2"/>
        <v>6. GŁÓWNY INSPEKTORAT TRANSPORTU DROGOWEGO/CANARD - CENTRUM AUTOMATYCZNEGO NADZORU NAD RUCHEM DROGOWYM</v>
      </c>
      <c r="D23" s="1" t="s">
        <v>289</v>
      </c>
      <c r="E23" s="1" t="s">
        <v>33</v>
      </c>
      <c r="F23" s="1" t="s">
        <v>35</v>
      </c>
      <c r="G23" s="5">
        <v>2</v>
      </c>
      <c r="H23" s="15"/>
    </row>
    <row r="24" spans="1:8" ht="30" customHeight="1" x14ac:dyDescent="0.25">
      <c r="A24" s="5" t="s">
        <v>470</v>
      </c>
      <c r="B24" s="2" t="s">
        <v>156</v>
      </c>
      <c r="C24" s="2" t="str">
        <f t="shared" si="2"/>
        <v>6. GŁÓWNY INSPEKTORAT TRANSPORTU DROGOWEGO/CANARD - CENTRUM AUTOMATYCZNEGO NADZORU NAD RUCHEM DROGOWYM</v>
      </c>
      <c r="D24" s="1" t="s">
        <v>290</v>
      </c>
      <c r="E24" s="1" t="s">
        <v>33</v>
      </c>
      <c r="F24" s="1" t="s">
        <v>35</v>
      </c>
      <c r="G24" s="5">
        <v>2</v>
      </c>
      <c r="H24" s="15"/>
    </row>
    <row r="25" spans="1:8" ht="30" customHeight="1" x14ac:dyDescent="0.25">
      <c r="A25" s="5" t="s">
        <v>471</v>
      </c>
      <c r="B25" s="2" t="s">
        <v>156</v>
      </c>
      <c r="C25" s="2" t="str">
        <f t="shared" si="2"/>
        <v>6. GŁÓWNY INSPEKTORAT TRANSPORTU DROGOWEGO/CANARD - CENTRUM AUTOMATYCZNEGO NADZORU NAD RUCHEM DROGOWYM</v>
      </c>
      <c r="D25" s="1" t="s">
        <v>291</v>
      </c>
      <c r="E25" s="1" t="s">
        <v>33</v>
      </c>
      <c r="F25" s="1" t="s">
        <v>35</v>
      </c>
      <c r="G25" s="5">
        <v>2</v>
      </c>
      <c r="H25" s="15"/>
    </row>
    <row r="26" spans="1:8" ht="30" customHeight="1" x14ac:dyDescent="0.25">
      <c r="A26" s="5" t="s">
        <v>472</v>
      </c>
      <c r="B26" s="2" t="s">
        <v>156</v>
      </c>
      <c r="C26" s="2" t="str">
        <f t="shared" si="2"/>
        <v>6. GŁÓWNY INSPEKTORAT TRANSPORTU DROGOWEGO/CANARD - CENTRUM AUTOMATYCZNEGO NADZORU NAD RUCHEM DROGOWYM</v>
      </c>
      <c r="D26" s="1" t="s">
        <v>292</v>
      </c>
      <c r="E26" s="1" t="s">
        <v>33</v>
      </c>
      <c r="F26" s="1" t="s">
        <v>35</v>
      </c>
      <c r="G26" s="5">
        <v>1</v>
      </c>
      <c r="H26" s="15"/>
    </row>
    <row r="27" spans="1:8" ht="30" customHeight="1" x14ac:dyDescent="0.25">
      <c r="A27" s="5" t="s">
        <v>432</v>
      </c>
      <c r="B27" s="2" t="s">
        <v>155</v>
      </c>
      <c r="C27" s="2" t="str">
        <f>CONCATENATE(7,". ",B27)</f>
        <v>7. GŁÓWNY INSPEKTOR TRANSPORTU DROGOWEGO</v>
      </c>
      <c r="D27" s="1" t="s">
        <v>293</v>
      </c>
      <c r="E27" s="1" t="s">
        <v>33</v>
      </c>
      <c r="F27" s="1" t="s">
        <v>35</v>
      </c>
      <c r="G27" s="5">
        <v>2</v>
      </c>
      <c r="H27" s="18">
        <f>SUM(G27:G29)</f>
        <v>10</v>
      </c>
    </row>
    <row r="28" spans="1:8" ht="30" customHeight="1" x14ac:dyDescent="0.25">
      <c r="A28" s="5" t="s">
        <v>478</v>
      </c>
      <c r="B28" s="2" t="s">
        <v>155</v>
      </c>
      <c r="C28" s="2" t="str">
        <f t="shared" ref="C28:C29" si="3">CONCATENATE(7,". ",B28)</f>
        <v>7. GŁÓWNY INSPEKTOR TRANSPORTU DROGOWEGO</v>
      </c>
      <c r="D28" s="1" t="s">
        <v>294</v>
      </c>
      <c r="E28" s="1" t="s">
        <v>33</v>
      </c>
      <c r="F28" s="1" t="s">
        <v>35</v>
      </c>
      <c r="G28" s="5">
        <v>2</v>
      </c>
      <c r="H28" s="15"/>
    </row>
    <row r="29" spans="1:8" ht="30" customHeight="1" x14ac:dyDescent="0.25">
      <c r="A29" s="5" t="s">
        <v>479</v>
      </c>
      <c r="B29" s="2" t="s">
        <v>155</v>
      </c>
      <c r="C29" s="2" t="str">
        <f t="shared" si="3"/>
        <v>7. GŁÓWNY INSPEKTOR TRANSPORTU DROGOWEGO</v>
      </c>
      <c r="D29" s="1" t="s">
        <v>295</v>
      </c>
      <c r="E29" s="1" t="s">
        <v>33</v>
      </c>
      <c r="F29" s="1" t="s">
        <v>35</v>
      </c>
      <c r="G29" s="5">
        <v>6</v>
      </c>
      <c r="H29" s="15"/>
    </row>
    <row r="30" spans="1:8" ht="30" customHeight="1" x14ac:dyDescent="0.25">
      <c r="A30" s="5" t="s">
        <v>104</v>
      </c>
      <c r="B30" s="2" t="s">
        <v>152</v>
      </c>
      <c r="C30" s="2" t="str">
        <f>CONCATENATE(8,". ",B30)</f>
        <v>8. GŁÓWNY URZĄD NADZORU BUDOWLANEGO</v>
      </c>
      <c r="D30" s="1" t="s">
        <v>296</v>
      </c>
      <c r="E30" s="1" t="s">
        <v>33</v>
      </c>
      <c r="F30" s="1" t="s">
        <v>35</v>
      </c>
      <c r="G30" s="5">
        <v>2</v>
      </c>
      <c r="H30" s="18">
        <f>SUM(G30:G36)</f>
        <v>11</v>
      </c>
    </row>
    <row r="31" spans="1:8" ht="30" customHeight="1" x14ac:dyDescent="0.25">
      <c r="A31" s="5" t="s">
        <v>105</v>
      </c>
      <c r="B31" s="2" t="s">
        <v>152</v>
      </c>
      <c r="C31" s="2" t="str">
        <f t="shared" ref="C31:C36" si="4">CONCATENATE(8,". ",B31)</f>
        <v>8. GŁÓWNY URZĄD NADZORU BUDOWLANEGO</v>
      </c>
      <c r="D31" s="1" t="s">
        <v>61</v>
      </c>
      <c r="E31" s="1" t="s">
        <v>33</v>
      </c>
      <c r="F31" s="1" t="s">
        <v>35</v>
      </c>
      <c r="G31" s="5">
        <v>2</v>
      </c>
      <c r="H31" s="15"/>
    </row>
    <row r="32" spans="1:8" ht="30" customHeight="1" x14ac:dyDescent="0.25">
      <c r="A32" s="5" t="s">
        <v>106</v>
      </c>
      <c r="B32" s="2" t="s">
        <v>152</v>
      </c>
      <c r="C32" s="2" t="str">
        <f t="shared" si="4"/>
        <v>8. GŁÓWNY URZĄD NADZORU BUDOWLANEGO</v>
      </c>
      <c r="D32" s="1" t="s">
        <v>297</v>
      </c>
      <c r="E32" s="1" t="s">
        <v>33</v>
      </c>
      <c r="F32" s="1" t="s">
        <v>35</v>
      </c>
      <c r="G32" s="5">
        <v>1</v>
      </c>
      <c r="H32" s="15"/>
    </row>
    <row r="33" spans="1:8" ht="30" customHeight="1" x14ac:dyDescent="0.25">
      <c r="A33" s="5" t="s">
        <v>107</v>
      </c>
      <c r="B33" s="2" t="s">
        <v>152</v>
      </c>
      <c r="C33" s="2" t="str">
        <f t="shared" si="4"/>
        <v>8. GŁÓWNY URZĄD NADZORU BUDOWLANEGO</v>
      </c>
      <c r="D33" s="1" t="s">
        <v>298</v>
      </c>
      <c r="E33" s="1" t="s">
        <v>33</v>
      </c>
      <c r="F33" s="1" t="s">
        <v>35</v>
      </c>
      <c r="G33" s="5">
        <v>1</v>
      </c>
      <c r="H33" s="15"/>
    </row>
    <row r="34" spans="1:8" ht="30" customHeight="1" x14ac:dyDescent="0.25">
      <c r="A34" s="5" t="s">
        <v>108</v>
      </c>
      <c r="B34" s="2" t="s">
        <v>152</v>
      </c>
      <c r="C34" s="2" t="str">
        <f t="shared" si="4"/>
        <v>8. GŁÓWNY URZĄD NADZORU BUDOWLANEGO</v>
      </c>
      <c r="D34" s="1" t="s">
        <v>299</v>
      </c>
      <c r="E34" s="1" t="s">
        <v>33</v>
      </c>
      <c r="F34" s="1" t="s">
        <v>35</v>
      </c>
      <c r="G34" s="5">
        <v>1</v>
      </c>
      <c r="H34" s="15"/>
    </row>
    <row r="35" spans="1:8" ht="30" customHeight="1" x14ac:dyDescent="0.25">
      <c r="A35" s="5" t="s">
        <v>109</v>
      </c>
      <c r="B35" s="2" t="s">
        <v>152</v>
      </c>
      <c r="C35" s="2" t="str">
        <f t="shared" si="4"/>
        <v>8. GŁÓWNY URZĄD NADZORU BUDOWLANEGO</v>
      </c>
      <c r="D35" s="1" t="s">
        <v>300</v>
      </c>
      <c r="E35" s="1" t="s">
        <v>33</v>
      </c>
      <c r="F35" s="1" t="s">
        <v>35</v>
      </c>
      <c r="G35" s="5">
        <v>2</v>
      </c>
      <c r="H35" s="15"/>
    </row>
    <row r="36" spans="1:8" ht="30" customHeight="1" x14ac:dyDescent="0.25">
      <c r="A36" s="5" t="s">
        <v>110</v>
      </c>
      <c r="B36" s="2" t="s">
        <v>152</v>
      </c>
      <c r="C36" s="2" t="str">
        <f t="shared" si="4"/>
        <v>8. GŁÓWNY URZĄD NADZORU BUDOWLANEGO</v>
      </c>
      <c r="D36" s="1" t="s">
        <v>301</v>
      </c>
      <c r="E36" s="1" t="s">
        <v>33</v>
      </c>
      <c r="F36" s="1" t="s">
        <v>35</v>
      </c>
      <c r="G36" s="5">
        <v>2</v>
      </c>
      <c r="H36" s="15"/>
    </row>
    <row r="37" spans="1:8" ht="30" customHeight="1" x14ac:dyDescent="0.25">
      <c r="A37" s="5" t="s">
        <v>111</v>
      </c>
      <c r="B37" s="2" t="s">
        <v>154</v>
      </c>
      <c r="C37" s="2" t="str">
        <f>CONCATENATE(9,". ",B37)</f>
        <v>9. URZĄD TRANSPORTU KOLEJOWEGO</v>
      </c>
      <c r="D37" s="1" t="s">
        <v>302</v>
      </c>
      <c r="E37" s="1" t="s">
        <v>33</v>
      </c>
      <c r="F37" s="1" t="s">
        <v>35</v>
      </c>
      <c r="G37" s="5">
        <v>1</v>
      </c>
      <c r="H37" s="18">
        <f>SUM(G37:G42)</f>
        <v>6</v>
      </c>
    </row>
    <row r="38" spans="1:8" ht="30" customHeight="1" x14ac:dyDescent="0.25">
      <c r="A38" s="5" t="s">
        <v>112</v>
      </c>
      <c r="B38" s="2" t="s">
        <v>154</v>
      </c>
      <c r="C38" s="2" t="str">
        <f t="shared" ref="C38:C42" si="5">CONCATENATE(9,". ",B38)</f>
        <v>9. URZĄD TRANSPORTU KOLEJOWEGO</v>
      </c>
      <c r="D38" s="1" t="s">
        <v>303</v>
      </c>
      <c r="E38" s="1" t="s">
        <v>33</v>
      </c>
      <c r="F38" s="1" t="s">
        <v>35</v>
      </c>
      <c r="G38" s="5">
        <v>1</v>
      </c>
      <c r="H38" s="15"/>
    </row>
    <row r="39" spans="1:8" ht="30" customHeight="1" x14ac:dyDescent="0.25">
      <c r="A39" s="5" t="s">
        <v>113</v>
      </c>
      <c r="B39" s="2" t="s">
        <v>154</v>
      </c>
      <c r="C39" s="2" t="str">
        <f t="shared" si="5"/>
        <v>9. URZĄD TRANSPORTU KOLEJOWEGO</v>
      </c>
      <c r="D39" s="1" t="s">
        <v>304</v>
      </c>
      <c r="E39" s="1" t="s">
        <v>33</v>
      </c>
      <c r="F39" s="1" t="s">
        <v>35</v>
      </c>
      <c r="G39" s="5">
        <v>1</v>
      </c>
      <c r="H39" s="15"/>
    </row>
    <row r="40" spans="1:8" ht="30" customHeight="1" x14ac:dyDescent="0.25">
      <c r="A40" s="5" t="s">
        <v>114</v>
      </c>
      <c r="B40" s="2" t="s">
        <v>154</v>
      </c>
      <c r="C40" s="2" t="str">
        <f t="shared" si="5"/>
        <v>9. URZĄD TRANSPORTU KOLEJOWEGO</v>
      </c>
      <c r="D40" s="1" t="s">
        <v>305</v>
      </c>
      <c r="E40" s="1" t="s">
        <v>33</v>
      </c>
      <c r="F40" s="1" t="s">
        <v>35</v>
      </c>
      <c r="G40" s="5">
        <v>1</v>
      </c>
      <c r="H40" s="15"/>
    </row>
    <row r="41" spans="1:8" ht="30" customHeight="1" x14ac:dyDescent="0.25">
      <c r="A41" s="5" t="s">
        <v>115</v>
      </c>
      <c r="B41" s="2" t="s">
        <v>154</v>
      </c>
      <c r="C41" s="2" t="str">
        <f t="shared" si="5"/>
        <v>9. URZĄD TRANSPORTU KOLEJOWEGO</v>
      </c>
      <c r="D41" s="1" t="s">
        <v>306</v>
      </c>
      <c r="E41" s="1" t="s">
        <v>33</v>
      </c>
      <c r="F41" s="1" t="s">
        <v>35</v>
      </c>
      <c r="G41" s="5">
        <v>1</v>
      </c>
      <c r="H41" s="15"/>
    </row>
    <row r="42" spans="1:8" ht="30" customHeight="1" x14ac:dyDescent="0.25">
      <c r="A42" s="5" t="s">
        <v>116</v>
      </c>
      <c r="B42" s="2" t="s">
        <v>154</v>
      </c>
      <c r="C42" s="2" t="str">
        <f t="shared" si="5"/>
        <v>9. URZĄD TRANSPORTU KOLEJOWEGO</v>
      </c>
      <c r="D42" s="1" t="s">
        <v>307</v>
      </c>
      <c r="E42" s="1" t="s">
        <v>33</v>
      </c>
      <c r="F42" s="1" t="s">
        <v>35</v>
      </c>
      <c r="G42" s="5">
        <v>1</v>
      </c>
      <c r="H42" s="15"/>
    </row>
    <row r="43" spans="1:8" ht="30" customHeight="1" x14ac:dyDescent="0.25">
      <c r="A43" s="5" t="s">
        <v>129</v>
      </c>
      <c r="B43" s="2" t="s">
        <v>10</v>
      </c>
      <c r="C43" s="2" t="str">
        <f>CONCATENATE(10,". ",B43)</f>
        <v>10. URZĄD DO SPRAW CUDZOZIEMCÓW W WARSZAWIE</v>
      </c>
      <c r="D43" s="1" t="s">
        <v>513</v>
      </c>
      <c r="E43" s="1" t="s">
        <v>33</v>
      </c>
      <c r="F43" s="1" t="s">
        <v>35</v>
      </c>
      <c r="G43" s="5">
        <v>3</v>
      </c>
      <c r="H43" s="18">
        <f>SUM(G43:G44)</f>
        <v>5</v>
      </c>
    </row>
    <row r="44" spans="1:8" ht="30" customHeight="1" x14ac:dyDescent="0.25">
      <c r="A44" s="5" t="s">
        <v>131</v>
      </c>
      <c r="B44" s="2" t="s">
        <v>10</v>
      </c>
      <c r="C44" s="2" t="str">
        <f>CONCATENATE(10,". ",B44)</f>
        <v>10. URZĄD DO SPRAW CUDZOZIEMCÓW W WARSZAWIE</v>
      </c>
      <c r="D44" s="1" t="s">
        <v>514</v>
      </c>
      <c r="E44" s="1" t="s">
        <v>33</v>
      </c>
      <c r="F44" s="1" t="s">
        <v>35</v>
      </c>
      <c r="G44" s="5">
        <v>2</v>
      </c>
      <c r="H44" s="15"/>
    </row>
    <row r="45" spans="1:8" ht="30" customHeight="1" x14ac:dyDescent="0.25">
      <c r="A45" s="5" t="s">
        <v>134</v>
      </c>
      <c r="B45" s="2" t="s">
        <v>398</v>
      </c>
      <c r="C45" s="2" t="str">
        <f>CONCATENATE(11,". ",B45)</f>
        <v>11. URZĄD DO SPRAW KOMBATANTÓW I OSÓB REPRESJONOWANYCH</v>
      </c>
      <c r="D45" s="1" t="s">
        <v>515</v>
      </c>
      <c r="E45" s="1" t="s">
        <v>33</v>
      </c>
      <c r="F45" s="1" t="s">
        <v>35</v>
      </c>
      <c r="G45" s="5">
        <v>1</v>
      </c>
      <c r="H45" s="18">
        <f>SUM(G45:G48)</f>
        <v>5</v>
      </c>
    </row>
    <row r="46" spans="1:8" ht="30" customHeight="1" x14ac:dyDescent="0.25">
      <c r="A46" s="5" t="s">
        <v>136</v>
      </c>
      <c r="B46" s="2" t="s">
        <v>398</v>
      </c>
      <c r="C46" s="2" t="str">
        <f t="shared" ref="C46:C48" si="6">CONCATENATE(11,". ",B46)</f>
        <v>11. URZĄD DO SPRAW KOMBATANTÓW I OSÓB REPRESJONOWANYCH</v>
      </c>
      <c r="D46" s="1" t="s">
        <v>308</v>
      </c>
      <c r="E46" s="1" t="s">
        <v>33</v>
      </c>
      <c r="F46" s="1" t="s">
        <v>35</v>
      </c>
      <c r="G46" s="5">
        <v>2</v>
      </c>
      <c r="H46" s="15"/>
    </row>
    <row r="47" spans="1:8" ht="30" customHeight="1" x14ac:dyDescent="0.25">
      <c r="A47" s="5" t="s">
        <v>138</v>
      </c>
      <c r="B47" s="2" t="s">
        <v>398</v>
      </c>
      <c r="C47" s="2" t="str">
        <f t="shared" si="6"/>
        <v>11. URZĄD DO SPRAW KOMBATANTÓW I OSÓB REPRESJONOWANYCH</v>
      </c>
      <c r="D47" s="1" t="s">
        <v>309</v>
      </c>
      <c r="E47" s="1" t="s">
        <v>33</v>
      </c>
      <c r="F47" s="1" t="s">
        <v>35</v>
      </c>
      <c r="G47" s="5">
        <v>1</v>
      </c>
      <c r="H47" s="15"/>
    </row>
    <row r="48" spans="1:8" ht="30" customHeight="1" x14ac:dyDescent="0.25">
      <c r="A48" s="5" t="s">
        <v>433</v>
      </c>
      <c r="B48" s="2" t="s">
        <v>398</v>
      </c>
      <c r="C48" s="2" t="str">
        <f t="shared" si="6"/>
        <v>11. URZĄD DO SPRAW KOMBATANTÓW I OSÓB REPRESJONOWANYCH</v>
      </c>
      <c r="D48" s="1" t="s">
        <v>310</v>
      </c>
      <c r="E48" s="1" t="s">
        <v>33</v>
      </c>
      <c r="F48" s="1" t="s">
        <v>35</v>
      </c>
      <c r="G48" s="5">
        <v>1</v>
      </c>
      <c r="H48" s="15"/>
    </row>
    <row r="49" spans="1:8" ht="30" customHeight="1" x14ac:dyDescent="0.25">
      <c r="A49" s="5" t="s">
        <v>198</v>
      </c>
      <c r="B49" s="2" t="s">
        <v>16</v>
      </c>
      <c r="C49" s="2" t="str">
        <f>CONCATENATE(12,". ",B49)</f>
        <v>12. KOMENDA GŁÓWNA POLICJI</v>
      </c>
      <c r="D49" s="7" t="s">
        <v>311</v>
      </c>
      <c r="E49" s="1" t="s">
        <v>33</v>
      </c>
      <c r="F49" s="1" t="s">
        <v>35</v>
      </c>
      <c r="G49" s="5">
        <v>8</v>
      </c>
      <c r="H49" s="18">
        <v>8</v>
      </c>
    </row>
    <row r="50" spans="1:8" ht="30" customHeight="1" x14ac:dyDescent="0.25">
      <c r="A50" s="10" t="s">
        <v>214</v>
      </c>
      <c r="B50" s="2" t="s">
        <v>4</v>
      </c>
      <c r="C50" s="2" t="str">
        <f>CONCATENATE(13,". ",B50)</f>
        <v>13. ŁÓDZKI URZĄD WOJEWÓDZKI</v>
      </c>
      <c r="D50" s="7" t="s">
        <v>324</v>
      </c>
      <c r="E50" s="1" t="s">
        <v>325</v>
      </c>
      <c r="F50" s="1" t="s">
        <v>326</v>
      </c>
      <c r="G50" s="9">
        <v>1</v>
      </c>
      <c r="H50" s="18">
        <f>SUM(G50:G75)</f>
        <v>34</v>
      </c>
    </row>
    <row r="51" spans="1:8" ht="30" customHeight="1" x14ac:dyDescent="0.25">
      <c r="A51" s="10" t="s">
        <v>215</v>
      </c>
      <c r="B51" s="2" t="s">
        <v>4</v>
      </c>
      <c r="C51" s="2" t="str">
        <f t="shared" ref="C51:C75" si="7">CONCATENATE(13,". ",B51)</f>
        <v>13. ŁÓDZKI URZĄD WOJEWÓDZKI</v>
      </c>
      <c r="D51" s="7" t="s">
        <v>327</v>
      </c>
      <c r="E51" s="1" t="s">
        <v>325</v>
      </c>
      <c r="F51" s="1" t="s">
        <v>326</v>
      </c>
      <c r="G51" s="9">
        <v>1</v>
      </c>
      <c r="H51" s="15"/>
    </row>
    <row r="52" spans="1:8" ht="30" customHeight="1" x14ac:dyDescent="0.25">
      <c r="A52" s="10" t="s">
        <v>216</v>
      </c>
      <c r="B52" s="2" t="s">
        <v>4</v>
      </c>
      <c r="C52" s="2" t="str">
        <f t="shared" si="7"/>
        <v>13. ŁÓDZKI URZĄD WOJEWÓDZKI</v>
      </c>
      <c r="D52" s="1" t="s">
        <v>328</v>
      </c>
      <c r="E52" s="1" t="s">
        <v>325</v>
      </c>
      <c r="F52" s="1" t="s">
        <v>326</v>
      </c>
      <c r="G52" s="9">
        <v>1</v>
      </c>
      <c r="H52" s="15"/>
    </row>
    <row r="53" spans="1:8" ht="30" customHeight="1" x14ac:dyDescent="0.25">
      <c r="A53" s="10" t="s">
        <v>217</v>
      </c>
      <c r="B53" s="2" t="s">
        <v>4</v>
      </c>
      <c r="C53" s="2" t="str">
        <f t="shared" si="7"/>
        <v>13. ŁÓDZKI URZĄD WOJEWÓDZKI</v>
      </c>
      <c r="D53" s="1" t="s">
        <v>329</v>
      </c>
      <c r="E53" s="1" t="s">
        <v>325</v>
      </c>
      <c r="F53" s="1" t="s">
        <v>326</v>
      </c>
      <c r="G53" s="9">
        <v>1</v>
      </c>
      <c r="H53" s="15"/>
    </row>
    <row r="54" spans="1:8" ht="30" customHeight="1" x14ac:dyDescent="0.25">
      <c r="A54" s="10" t="s">
        <v>220</v>
      </c>
      <c r="B54" s="2" t="s">
        <v>4</v>
      </c>
      <c r="C54" s="2" t="str">
        <f t="shared" si="7"/>
        <v>13. ŁÓDZKI URZĄD WOJEWÓDZKI</v>
      </c>
      <c r="D54" s="1" t="s">
        <v>330</v>
      </c>
      <c r="E54" s="1" t="s">
        <v>325</v>
      </c>
      <c r="F54" s="1" t="s">
        <v>326</v>
      </c>
      <c r="G54" s="9">
        <v>1</v>
      </c>
      <c r="H54" s="15"/>
    </row>
    <row r="55" spans="1:8" ht="30" customHeight="1" x14ac:dyDescent="0.25">
      <c r="A55" s="10" t="s">
        <v>221</v>
      </c>
      <c r="B55" s="2" t="s">
        <v>4</v>
      </c>
      <c r="C55" s="2" t="str">
        <f t="shared" si="7"/>
        <v>13. ŁÓDZKI URZĄD WOJEWÓDZKI</v>
      </c>
      <c r="D55" s="1" t="s">
        <v>331</v>
      </c>
      <c r="E55" s="1" t="s">
        <v>325</v>
      </c>
      <c r="F55" s="1" t="s">
        <v>326</v>
      </c>
      <c r="G55" s="9">
        <v>1</v>
      </c>
      <c r="H55" s="15"/>
    </row>
    <row r="56" spans="1:8" ht="30" customHeight="1" x14ac:dyDescent="0.25">
      <c r="A56" s="10" t="s">
        <v>493</v>
      </c>
      <c r="B56" s="2" t="s">
        <v>4</v>
      </c>
      <c r="C56" s="2" t="str">
        <f t="shared" si="7"/>
        <v>13. ŁÓDZKI URZĄD WOJEWÓDZKI</v>
      </c>
      <c r="D56" s="1" t="s">
        <v>332</v>
      </c>
      <c r="E56" s="1" t="s">
        <v>325</v>
      </c>
      <c r="F56" s="1" t="s">
        <v>326</v>
      </c>
      <c r="G56" s="9">
        <v>1</v>
      </c>
      <c r="H56" s="15"/>
    </row>
    <row r="57" spans="1:8" ht="30" customHeight="1" x14ac:dyDescent="0.25">
      <c r="A57" s="10" t="s">
        <v>494</v>
      </c>
      <c r="B57" s="2" t="s">
        <v>4</v>
      </c>
      <c r="C57" s="2" t="str">
        <f t="shared" si="7"/>
        <v>13. ŁÓDZKI URZĄD WOJEWÓDZKI</v>
      </c>
      <c r="D57" s="1" t="s">
        <v>333</v>
      </c>
      <c r="E57" s="1" t="s">
        <v>325</v>
      </c>
      <c r="F57" s="1" t="s">
        <v>326</v>
      </c>
      <c r="G57" s="9">
        <v>1</v>
      </c>
      <c r="H57" s="15"/>
    </row>
    <row r="58" spans="1:8" ht="30" customHeight="1" x14ac:dyDescent="0.25">
      <c r="A58" s="10" t="s">
        <v>495</v>
      </c>
      <c r="B58" s="2" t="s">
        <v>4</v>
      </c>
      <c r="C58" s="2" t="str">
        <f t="shared" si="7"/>
        <v>13. ŁÓDZKI URZĄD WOJEWÓDZKI</v>
      </c>
      <c r="D58" s="1" t="s">
        <v>334</v>
      </c>
      <c r="E58" s="1" t="s">
        <v>325</v>
      </c>
      <c r="F58" s="1" t="s">
        <v>326</v>
      </c>
      <c r="G58" s="9">
        <v>1</v>
      </c>
      <c r="H58" s="15"/>
    </row>
    <row r="59" spans="1:8" ht="30" customHeight="1" x14ac:dyDescent="0.25">
      <c r="A59" s="10" t="s">
        <v>496</v>
      </c>
      <c r="B59" s="2" t="s">
        <v>4</v>
      </c>
      <c r="C59" s="2" t="str">
        <f t="shared" si="7"/>
        <v>13. ŁÓDZKI URZĄD WOJEWÓDZKI</v>
      </c>
      <c r="D59" s="1" t="s">
        <v>335</v>
      </c>
      <c r="E59" s="1" t="s">
        <v>325</v>
      </c>
      <c r="F59" s="1" t="s">
        <v>326</v>
      </c>
      <c r="G59" s="9">
        <v>1</v>
      </c>
      <c r="H59" s="15"/>
    </row>
    <row r="60" spans="1:8" ht="30" customHeight="1" x14ac:dyDescent="0.25">
      <c r="A60" s="10" t="s">
        <v>497</v>
      </c>
      <c r="B60" s="2" t="s">
        <v>4</v>
      </c>
      <c r="C60" s="2" t="str">
        <f t="shared" si="7"/>
        <v>13. ŁÓDZKI URZĄD WOJEWÓDZKI</v>
      </c>
      <c r="D60" s="4" t="s">
        <v>336</v>
      </c>
      <c r="E60" s="1" t="s">
        <v>325</v>
      </c>
      <c r="F60" s="1" t="s">
        <v>326</v>
      </c>
      <c r="G60" s="9">
        <v>1</v>
      </c>
      <c r="H60" s="15"/>
    </row>
    <row r="61" spans="1:8" ht="30" customHeight="1" x14ac:dyDescent="0.25">
      <c r="A61" s="10" t="s">
        <v>498</v>
      </c>
      <c r="B61" s="2" t="s">
        <v>4</v>
      </c>
      <c r="C61" s="2" t="str">
        <f t="shared" si="7"/>
        <v>13. ŁÓDZKI URZĄD WOJEWÓDZKI</v>
      </c>
      <c r="D61" s="4" t="s">
        <v>337</v>
      </c>
      <c r="E61" s="1" t="s">
        <v>325</v>
      </c>
      <c r="F61" s="1" t="s">
        <v>326</v>
      </c>
      <c r="G61" s="9">
        <v>1</v>
      </c>
      <c r="H61" s="15"/>
    </row>
    <row r="62" spans="1:8" ht="30" customHeight="1" x14ac:dyDescent="0.25">
      <c r="A62" s="10" t="s">
        <v>499</v>
      </c>
      <c r="B62" s="2" t="s">
        <v>4</v>
      </c>
      <c r="C62" s="2" t="str">
        <f t="shared" si="7"/>
        <v>13. ŁÓDZKI URZĄD WOJEWÓDZKI</v>
      </c>
      <c r="D62" s="4" t="s">
        <v>338</v>
      </c>
      <c r="E62" s="1" t="s">
        <v>325</v>
      </c>
      <c r="F62" s="1" t="s">
        <v>326</v>
      </c>
      <c r="G62" s="9">
        <v>3</v>
      </c>
      <c r="H62" s="15"/>
    </row>
    <row r="63" spans="1:8" ht="30" customHeight="1" x14ac:dyDescent="0.25">
      <c r="A63" s="10" t="s">
        <v>500</v>
      </c>
      <c r="B63" s="2" t="s">
        <v>4</v>
      </c>
      <c r="C63" s="2" t="str">
        <f t="shared" si="7"/>
        <v>13. ŁÓDZKI URZĄD WOJEWÓDZKI</v>
      </c>
      <c r="D63" s="4" t="s">
        <v>339</v>
      </c>
      <c r="E63" s="1" t="s">
        <v>325</v>
      </c>
      <c r="F63" s="1" t="s">
        <v>326</v>
      </c>
      <c r="G63" s="9">
        <v>1</v>
      </c>
      <c r="H63" s="15"/>
    </row>
    <row r="64" spans="1:8" ht="30" customHeight="1" x14ac:dyDescent="0.25">
      <c r="A64" s="10" t="s">
        <v>501</v>
      </c>
      <c r="B64" s="2" t="s">
        <v>4</v>
      </c>
      <c r="C64" s="2" t="str">
        <f t="shared" si="7"/>
        <v>13. ŁÓDZKI URZĄD WOJEWÓDZKI</v>
      </c>
      <c r="D64" s="4" t="s">
        <v>340</v>
      </c>
      <c r="E64" s="1" t="s">
        <v>325</v>
      </c>
      <c r="F64" s="1" t="s">
        <v>326</v>
      </c>
      <c r="G64" s="9">
        <v>1</v>
      </c>
      <c r="H64" s="15"/>
    </row>
    <row r="65" spans="1:8" ht="30" customHeight="1" x14ac:dyDescent="0.25">
      <c r="A65" s="10" t="s">
        <v>502</v>
      </c>
      <c r="B65" s="2" t="s">
        <v>4</v>
      </c>
      <c r="C65" s="2" t="str">
        <f t="shared" si="7"/>
        <v>13. ŁÓDZKI URZĄD WOJEWÓDZKI</v>
      </c>
      <c r="D65" s="4" t="s">
        <v>341</v>
      </c>
      <c r="E65" s="1" t="s">
        <v>325</v>
      </c>
      <c r="F65" s="1" t="s">
        <v>326</v>
      </c>
      <c r="G65" s="9">
        <v>1</v>
      </c>
      <c r="H65" s="15"/>
    </row>
    <row r="66" spans="1:8" ht="30" customHeight="1" x14ac:dyDescent="0.25">
      <c r="A66" s="10" t="s">
        <v>503</v>
      </c>
      <c r="B66" s="2" t="s">
        <v>4</v>
      </c>
      <c r="C66" s="2" t="str">
        <f t="shared" si="7"/>
        <v>13. ŁÓDZKI URZĄD WOJEWÓDZKI</v>
      </c>
      <c r="D66" s="4" t="s">
        <v>342</v>
      </c>
      <c r="E66" s="1" t="s">
        <v>325</v>
      </c>
      <c r="F66" s="1" t="s">
        <v>326</v>
      </c>
      <c r="G66" s="9">
        <v>1</v>
      </c>
      <c r="H66" s="15"/>
    </row>
    <row r="67" spans="1:8" ht="30" customHeight="1" x14ac:dyDescent="0.25">
      <c r="A67" s="10" t="s">
        <v>504</v>
      </c>
      <c r="B67" s="2" t="s">
        <v>4</v>
      </c>
      <c r="C67" s="2" t="str">
        <f t="shared" si="7"/>
        <v>13. ŁÓDZKI URZĄD WOJEWÓDZKI</v>
      </c>
      <c r="D67" s="4" t="s">
        <v>343</v>
      </c>
      <c r="E67" s="1" t="s">
        <v>325</v>
      </c>
      <c r="F67" s="1" t="s">
        <v>326</v>
      </c>
      <c r="G67" s="9">
        <v>3</v>
      </c>
      <c r="H67" s="15"/>
    </row>
    <row r="68" spans="1:8" ht="30" customHeight="1" x14ac:dyDescent="0.25">
      <c r="A68" s="10" t="s">
        <v>505</v>
      </c>
      <c r="B68" s="2" t="s">
        <v>4</v>
      </c>
      <c r="C68" s="2" t="str">
        <f t="shared" si="7"/>
        <v>13. ŁÓDZKI URZĄD WOJEWÓDZKI</v>
      </c>
      <c r="D68" s="4" t="s">
        <v>344</v>
      </c>
      <c r="E68" s="1" t="s">
        <v>325</v>
      </c>
      <c r="F68" s="1" t="s">
        <v>326</v>
      </c>
      <c r="G68" s="9">
        <v>1</v>
      </c>
      <c r="H68" s="15"/>
    </row>
    <row r="69" spans="1:8" ht="30" customHeight="1" x14ac:dyDescent="0.25">
      <c r="A69" s="10" t="s">
        <v>506</v>
      </c>
      <c r="B69" s="2" t="s">
        <v>4</v>
      </c>
      <c r="C69" s="2" t="str">
        <f t="shared" si="7"/>
        <v>13. ŁÓDZKI URZĄD WOJEWÓDZKI</v>
      </c>
      <c r="D69" s="4" t="s">
        <v>345</v>
      </c>
      <c r="E69" s="1" t="s">
        <v>325</v>
      </c>
      <c r="F69" s="1" t="s">
        <v>326</v>
      </c>
      <c r="G69" s="9">
        <v>1</v>
      </c>
      <c r="H69" s="15"/>
    </row>
    <row r="70" spans="1:8" ht="30" customHeight="1" x14ac:dyDescent="0.25">
      <c r="A70" s="10" t="s">
        <v>507</v>
      </c>
      <c r="B70" s="2" t="s">
        <v>4</v>
      </c>
      <c r="C70" s="2" t="str">
        <f t="shared" si="7"/>
        <v>13. ŁÓDZKI URZĄD WOJEWÓDZKI</v>
      </c>
      <c r="D70" s="4" t="s">
        <v>346</v>
      </c>
      <c r="E70" s="1" t="s">
        <v>325</v>
      </c>
      <c r="F70" s="1" t="s">
        <v>326</v>
      </c>
      <c r="G70" s="9">
        <v>2</v>
      </c>
      <c r="H70" s="15"/>
    </row>
    <row r="71" spans="1:8" ht="30" customHeight="1" x14ac:dyDescent="0.25">
      <c r="A71" s="10" t="s">
        <v>508</v>
      </c>
      <c r="B71" s="2" t="s">
        <v>4</v>
      </c>
      <c r="C71" s="2" t="str">
        <f t="shared" si="7"/>
        <v>13. ŁÓDZKI URZĄD WOJEWÓDZKI</v>
      </c>
      <c r="D71" s="4" t="s">
        <v>347</v>
      </c>
      <c r="E71" s="1" t="s">
        <v>325</v>
      </c>
      <c r="F71" s="1" t="s">
        <v>348</v>
      </c>
      <c r="G71" s="9">
        <v>1</v>
      </c>
      <c r="H71" s="15"/>
    </row>
    <row r="72" spans="1:8" ht="30" customHeight="1" x14ac:dyDescent="0.25">
      <c r="A72" s="10" t="s">
        <v>509</v>
      </c>
      <c r="B72" s="2" t="s">
        <v>4</v>
      </c>
      <c r="C72" s="2" t="str">
        <f t="shared" si="7"/>
        <v>13. ŁÓDZKI URZĄD WOJEWÓDZKI</v>
      </c>
      <c r="D72" s="4" t="s">
        <v>349</v>
      </c>
      <c r="E72" s="1" t="s">
        <v>325</v>
      </c>
      <c r="F72" s="1" t="s">
        <v>350</v>
      </c>
      <c r="G72" s="9">
        <v>2</v>
      </c>
      <c r="H72" s="15"/>
    </row>
    <row r="73" spans="1:8" ht="30" customHeight="1" x14ac:dyDescent="0.25">
      <c r="A73" s="10" t="s">
        <v>510</v>
      </c>
      <c r="B73" s="2" t="s">
        <v>4</v>
      </c>
      <c r="C73" s="2" t="str">
        <f t="shared" si="7"/>
        <v>13. ŁÓDZKI URZĄD WOJEWÓDZKI</v>
      </c>
      <c r="D73" s="4" t="s">
        <v>351</v>
      </c>
      <c r="E73" s="1" t="s">
        <v>325</v>
      </c>
      <c r="F73" s="1" t="s">
        <v>352</v>
      </c>
      <c r="G73" s="9">
        <v>1</v>
      </c>
      <c r="H73" s="15"/>
    </row>
    <row r="74" spans="1:8" ht="30" customHeight="1" x14ac:dyDescent="0.25">
      <c r="A74" s="10" t="s">
        <v>511</v>
      </c>
      <c r="B74" s="2" t="s">
        <v>4</v>
      </c>
      <c r="C74" s="2" t="str">
        <f t="shared" si="7"/>
        <v>13. ŁÓDZKI URZĄD WOJEWÓDZKI</v>
      </c>
      <c r="D74" s="4" t="s">
        <v>353</v>
      </c>
      <c r="E74" s="1" t="s">
        <v>325</v>
      </c>
      <c r="F74" s="1" t="s">
        <v>326</v>
      </c>
      <c r="G74" s="9">
        <v>1</v>
      </c>
      <c r="H74" s="15"/>
    </row>
    <row r="75" spans="1:8" ht="30" customHeight="1" x14ac:dyDescent="0.25">
      <c r="A75" s="10" t="s">
        <v>512</v>
      </c>
      <c r="B75" s="2" t="s">
        <v>4</v>
      </c>
      <c r="C75" s="2" t="str">
        <f t="shared" si="7"/>
        <v>13. ŁÓDZKI URZĄD WOJEWÓDZKI</v>
      </c>
      <c r="D75" s="4" t="s">
        <v>354</v>
      </c>
      <c r="E75" s="1" t="s">
        <v>325</v>
      </c>
      <c r="F75" s="1" t="s">
        <v>326</v>
      </c>
      <c r="G75" s="9">
        <v>3</v>
      </c>
      <c r="H75" s="15"/>
    </row>
    <row r="76" spans="1:8" ht="30" customHeight="1" x14ac:dyDescent="0.25">
      <c r="A76" s="5" t="s">
        <v>224</v>
      </c>
      <c r="B76" s="2" t="s">
        <v>13</v>
      </c>
      <c r="C76" s="2" t="str">
        <f>CONCATENATE(14,". ",B76)</f>
        <v>14. MAZOWIECKI URZĄD WOJEWÓDZKI</v>
      </c>
      <c r="D76" s="1" t="s">
        <v>358</v>
      </c>
      <c r="E76" s="1" t="s">
        <v>33</v>
      </c>
      <c r="F76" s="1" t="s">
        <v>35</v>
      </c>
      <c r="G76" s="5">
        <v>2</v>
      </c>
      <c r="H76" s="18">
        <v>2</v>
      </c>
    </row>
    <row r="77" spans="1:8" ht="30" customHeight="1" x14ac:dyDescent="0.25">
      <c r="A77" s="5" t="s">
        <v>239</v>
      </c>
      <c r="B77" s="2" t="s">
        <v>148</v>
      </c>
      <c r="C77" s="2" t="str">
        <f>CONCATENATE(15,". ",B77)</f>
        <v>15. KURATORIUM OŚWIATY W WARSZAWIE</v>
      </c>
      <c r="D77" s="1" t="s">
        <v>19</v>
      </c>
      <c r="E77" s="1" t="s">
        <v>33</v>
      </c>
      <c r="F77" s="1" t="s">
        <v>35</v>
      </c>
      <c r="G77" s="5">
        <v>5</v>
      </c>
      <c r="H77" s="18">
        <v>5</v>
      </c>
    </row>
    <row r="78" spans="1:8" ht="30" customHeight="1" x14ac:dyDescent="0.25">
      <c r="A78" s="5" t="s">
        <v>253</v>
      </c>
      <c r="B78" s="2" t="s">
        <v>145</v>
      </c>
      <c r="C78" s="2" t="str">
        <f>CONCATENATE(16,". ",B78)</f>
        <v>16. NADWIŚLAŃSKI ODDZIAŁ STRAŻY GRANICZNEJ</v>
      </c>
      <c r="D78" s="1" t="s">
        <v>386</v>
      </c>
      <c r="E78" s="1" t="s">
        <v>33</v>
      </c>
      <c r="F78" s="1" t="s">
        <v>35</v>
      </c>
      <c r="G78" s="5">
        <v>1</v>
      </c>
      <c r="H78" s="18">
        <v>1</v>
      </c>
    </row>
    <row r="79" spans="1:8" ht="39.950000000000003" customHeight="1" x14ac:dyDescent="0.25">
      <c r="A79" s="35"/>
      <c r="B79" s="33"/>
      <c r="C79" s="33"/>
      <c r="D79" s="35" t="s">
        <v>396</v>
      </c>
      <c r="E79" s="32"/>
      <c r="F79" s="32"/>
      <c r="G79" s="32">
        <f>SUM(G4:G78)</f>
        <v>126</v>
      </c>
      <c r="H79" s="35">
        <f>SUM(H4:H78)</f>
        <v>126</v>
      </c>
    </row>
    <row r="80" spans="1:8" x14ac:dyDescent="0.25">
      <c r="H80" s="17">
        <f>SUBTOTAL(9,H4:H78)</f>
        <v>126</v>
      </c>
    </row>
  </sheetData>
  <autoFilter ref="A3:H79" xr:uid="{83D40E95-5AFD-4279-9465-9951CE2188D7}"/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2BBE-7AF0-4319-A40A-E43C4841FD76}">
  <sheetPr>
    <tabColor rgb="FF00CC99"/>
  </sheetPr>
  <dimension ref="A1:B135"/>
  <sheetViews>
    <sheetView workbookViewId="0">
      <selection sqref="A1:B1"/>
    </sheetView>
  </sheetViews>
  <sheetFormatPr defaultRowHeight="15" x14ac:dyDescent="0.25"/>
  <cols>
    <col min="1" max="1" width="100.7109375" style="47" customWidth="1"/>
    <col min="2" max="2" width="20.7109375" style="36" customWidth="1"/>
    <col min="3" max="16384" width="9.140625" style="47"/>
  </cols>
  <sheetData>
    <row r="1" spans="1:2" s="39" customFormat="1" ht="15.75" x14ac:dyDescent="0.25">
      <c r="A1" s="76" t="s">
        <v>576</v>
      </c>
      <c r="B1" s="76"/>
    </row>
    <row r="2" spans="1:2" s="39" customFormat="1" ht="15.75" x14ac:dyDescent="0.25">
      <c r="A2" s="76" t="s">
        <v>402</v>
      </c>
      <c r="B2" s="76"/>
    </row>
    <row r="3" spans="1:2" s="39" customFormat="1" ht="15.75" x14ac:dyDescent="0.25">
      <c r="A3" s="46"/>
      <c r="B3" s="36"/>
    </row>
    <row r="4" spans="1:2" s="39" customFormat="1" ht="15.75" x14ac:dyDescent="0.25">
      <c r="A4" s="46"/>
      <c r="B4" s="36"/>
    </row>
    <row r="5" spans="1:2" s="39" customFormat="1" ht="15.75" x14ac:dyDescent="0.25">
      <c r="A5" s="46"/>
      <c r="B5" s="36"/>
    </row>
    <row r="6" spans="1:2" s="39" customFormat="1" ht="15.75" x14ac:dyDescent="0.25">
      <c r="A6" s="46"/>
      <c r="B6" s="36"/>
    </row>
    <row r="7" spans="1:2" s="39" customFormat="1" ht="39.950000000000003" customHeight="1" x14ac:dyDescent="0.25">
      <c r="A7" s="77" t="s">
        <v>572</v>
      </c>
      <c r="B7" s="77"/>
    </row>
    <row r="8" spans="1:2" s="39" customFormat="1" ht="17.25" x14ac:dyDescent="0.25">
      <c r="A8" s="73"/>
      <c r="B8" s="73"/>
    </row>
    <row r="9" spans="1:2" ht="30" customHeight="1" x14ac:dyDescent="0.25">
      <c r="A9" s="53" t="s">
        <v>393</v>
      </c>
      <c r="B9" s="56" t="s">
        <v>397</v>
      </c>
    </row>
    <row r="10" spans="1:2" ht="20.100000000000001" customHeight="1" x14ac:dyDescent="0.25">
      <c r="A10" s="54" t="s">
        <v>556</v>
      </c>
      <c r="B10" s="65">
        <v>11</v>
      </c>
    </row>
    <row r="11" spans="1:2" ht="20.100000000000001" customHeight="1" x14ac:dyDescent="0.25">
      <c r="A11" s="55" t="s">
        <v>33</v>
      </c>
      <c r="B11" s="52">
        <v>11</v>
      </c>
    </row>
    <row r="12" spans="1:2" ht="20.100000000000001" customHeight="1" x14ac:dyDescent="0.25">
      <c r="A12" s="60" t="s">
        <v>35</v>
      </c>
      <c r="B12" s="75">
        <v>11</v>
      </c>
    </row>
    <row r="13" spans="1:2" ht="20.100000000000001" customHeight="1" x14ac:dyDescent="0.25">
      <c r="A13" s="61" t="s">
        <v>89</v>
      </c>
      <c r="B13" s="50">
        <v>2</v>
      </c>
    </row>
    <row r="14" spans="1:2" ht="20.100000000000001" customHeight="1" x14ac:dyDescent="0.25">
      <c r="A14" s="61" t="s">
        <v>83</v>
      </c>
      <c r="B14" s="50">
        <v>1</v>
      </c>
    </row>
    <row r="15" spans="1:2" ht="20.100000000000001" customHeight="1" x14ac:dyDescent="0.25">
      <c r="A15" s="61" t="s">
        <v>87</v>
      </c>
      <c r="B15" s="50">
        <v>2</v>
      </c>
    </row>
    <row r="16" spans="1:2" ht="20.100000000000001" customHeight="1" x14ac:dyDescent="0.25">
      <c r="A16" s="61" t="s">
        <v>88</v>
      </c>
      <c r="B16" s="50">
        <v>3</v>
      </c>
    </row>
    <row r="17" spans="1:2" ht="20.100000000000001" customHeight="1" x14ac:dyDescent="0.25">
      <c r="A17" s="61" t="s">
        <v>84</v>
      </c>
      <c r="B17" s="50">
        <v>3</v>
      </c>
    </row>
    <row r="18" spans="1:2" ht="20.100000000000001" customHeight="1" x14ac:dyDescent="0.25">
      <c r="A18" s="54" t="s">
        <v>564</v>
      </c>
      <c r="B18" s="65">
        <v>6</v>
      </c>
    </row>
    <row r="19" spans="1:2" ht="20.100000000000001" customHeight="1" x14ac:dyDescent="0.25">
      <c r="A19" s="55" t="s">
        <v>33</v>
      </c>
      <c r="B19" s="57">
        <v>6</v>
      </c>
    </row>
    <row r="20" spans="1:2" ht="20.100000000000001" customHeight="1" x14ac:dyDescent="0.25">
      <c r="A20" s="60" t="s">
        <v>35</v>
      </c>
      <c r="B20" s="75">
        <v>6</v>
      </c>
    </row>
    <row r="21" spans="1:2" ht="20.100000000000001" customHeight="1" x14ac:dyDescent="0.25">
      <c r="A21" s="61" t="s">
        <v>277</v>
      </c>
      <c r="B21" s="50">
        <v>5</v>
      </c>
    </row>
    <row r="22" spans="1:2" ht="20.100000000000001" customHeight="1" x14ac:dyDescent="0.25">
      <c r="A22" s="61" t="s">
        <v>278</v>
      </c>
      <c r="B22" s="50">
        <v>1</v>
      </c>
    </row>
    <row r="23" spans="1:2" ht="20.100000000000001" customHeight="1" x14ac:dyDescent="0.25">
      <c r="A23" s="54" t="s">
        <v>565</v>
      </c>
      <c r="B23" s="65">
        <v>2</v>
      </c>
    </row>
    <row r="24" spans="1:2" ht="20.100000000000001" customHeight="1" x14ac:dyDescent="0.25">
      <c r="A24" s="55" t="s">
        <v>33</v>
      </c>
      <c r="B24" s="57">
        <v>2</v>
      </c>
    </row>
    <row r="25" spans="1:2" s="70" customFormat="1" ht="20.100000000000001" customHeight="1" x14ac:dyDescent="0.25">
      <c r="A25" s="60" t="s">
        <v>35</v>
      </c>
      <c r="B25" s="75">
        <v>2</v>
      </c>
    </row>
    <row r="26" spans="1:2" ht="20.100000000000001" customHeight="1" x14ac:dyDescent="0.25">
      <c r="A26" s="61" t="s">
        <v>273</v>
      </c>
      <c r="B26" s="50">
        <v>2</v>
      </c>
    </row>
    <row r="27" spans="1:2" ht="20.100000000000001" customHeight="1" x14ac:dyDescent="0.25">
      <c r="A27" s="54" t="s">
        <v>566</v>
      </c>
      <c r="B27" s="65">
        <v>4</v>
      </c>
    </row>
    <row r="28" spans="1:2" ht="20.100000000000001" customHeight="1" x14ac:dyDescent="0.25">
      <c r="A28" s="55" t="s">
        <v>33</v>
      </c>
      <c r="B28" s="57">
        <v>4</v>
      </c>
    </row>
    <row r="29" spans="1:2" ht="20.100000000000001" customHeight="1" x14ac:dyDescent="0.25">
      <c r="A29" s="60" t="s">
        <v>35</v>
      </c>
      <c r="B29" s="75">
        <v>4</v>
      </c>
    </row>
    <row r="30" spans="1:2" ht="20.100000000000001" customHeight="1" x14ac:dyDescent="0.25">
      <c r="A30" s="61" t="s">
        <v>276</v>
      </c>
      <c r="B30" s="50">
        <v>1</v>
      </c>
    </row>
    <row r="31" spans="1:2" ht="20.100000000000001" customHeight="1" x14ac:dyDescent="0.25">
      <c r="A31" s="61" t="s">
        <v>274</v>
      </c>
      <c r="B31" s="50">
        <v>2</v>
      </c>
    </row>
    <row r="32" spans="1:2" ht="20.100000000000001" customHeight="1" x14ac:dyDescent="0.25">
      <c r="A32" s="61" t="s">
        <v>275</v>
      </c>
      <c r="B32" s="50">
        <v>1</v>
      </c>
    </row>
    <row r="33" spans="1:2" ht="20.100000000000001" customHeight="1" x14ac:dyDescent="0.25">
      <c r="A33" s="54" t="s">
        <v>567</v>
      </c>
      <c r="B33" s="65">
        <v>3</v>
      </c>
    </row>
    <row r="34" spans="1:2" ht="20.100000000000001" customHeight="1" x14ac:dyDescent="0.25">
      <c r="A34" s="55" t="s">
        <v>33</v>
      </c>
      <c r="B34" s="57">
        <v>3</v>
      </c>
    </row>
    <row r="35" spans="1:2" ht="20.100000000000001" customHeight="1" x14ac:dyDescent="0.25">
      <c r="A35" s="60" t="s">
        <v>35</v>
      </c>
      <c r="B35" s="75">
        <v>3</v>
      </c>
    </row>
    <row r="36" spans="1:2" ht="20.100000000000001" customHeight="1" x14ac:dyDescent="0.25">
      <c r="A36" s="61" t="s">
        <v>279</v>
      </c>
      <c r="B36" s="50">
        <v>1</v>
      </c>
    </row>
    <row r="37" spans="1:2" ht="20.100000000000001" customHeight="1" x14ac:dyDescent="0.25">
      <c r="A37" s="61" t="s">
        <v>280</v>
      </c>
      <c r="B37" s="50">
        <v>2</v>
      </c>
    </row>
    <row r="38" spans="1:2" ht="35.1" customHeight="1" x14ac:dyDescent="0.25">
      <c r="A38" s="54" t="s">
        <v>568</v>
      </c>
      <c r="B38" s="65">
        <v>13</v>
      </c>
    </row>
    <row r="39" spans="1:2" ht="20.100000000000001" customHeight="1" x14ac:dyDescent="0.25">
      <c r="A39" s="55" t="s">
        <v>33</v>
      </c>
      <c r="B39" s="57">
        <v>13</v>
      </c>
    </row>
    <row r="40" spans="1:2" ht="20.100000000000001" customHeight="1" x14ac:dyDescent="0.25">
      <c r="A40" s="60" t="s">
        <v>35</v>
      </c>
      <c r="B40" s="75">
        <v>13</v>
      </c>
    </row>
    <row r="41" spans="1:2" ht="20.100000000000001" customHeight="1" x14ac:dyDescent="0.25">
      <c r="A41" s="61" t="s">
        <v>290</v>
      </c>
      <c r="B41" s="50">
        <v>2</v>
      </c>
    </row>
    <row r="42" spans="1:2" ht="20.100000000000001" customHeight="1" x14ac:dyDescent="0.25">
      <c r="A42" s="61" t="s">
        <v>291</v>
      </c>
      <c r="B42" s="50">
        <v>2</v>
      </c>
    </row>
    <row r="43" spans="1:2" ht="20.100000000000001" customHeight="1" x14ac:dyDescent="0.25">
      <c r="A43" s="61" t="s">
        <v>287</v>
      </c>
      <c r="B43" s="50">
        <v>1</v>
      </c>
    </row>
    <row r="44" spans="1:2" ht="20.100000000000001" customHeight="1" x14ac:dyDescent="0.25">
      <c r="A44" s="61" t="s">
        <v>289</v>
      </c>
      <c r="B44" s="50">
        <v>2</v>
      </c>
    </row>
    <row r="45" spans="1:2" ht="20.100000000000001" customHeight="1" x14ac:dyDescent="0.25">
      <c r="A45" s="61" t="s">
        <v>288</v>
      </c>
      <c r="B45" s="50">
        <v>1</v>
      </c>
    </row>
    <row r="46" spans="1:2" ht="20.100000000000001" customHeight="1" x14ac:dyDescent="0.25">
      <c r="A46" s="61" t="s">
        <v>292</v>
      </c>
      <c r="B46" s="50">
        <v>1</v>
      </c>
    </row>
    <row r="47" spans="1:2" ht="20.100000000000001" customHeight="1" x14ac:dyDescent="0.25">
      <c r="A47" s="61" t="s">
        <v>285</v>
      </c>
      <c r="B47" s="50">
        <v>1</v>
      </c>
    </row>
    <row r="48" spans="1:2" ht="35.1" customHeight="1" x14ac:dyDescent="0.25">
      <c r="A48" s="61" t="s">
        <v>286</v>
      </c>
      <c r="B48" s="50">
        <v>1</v>
      </c>
    </row>
    <row r="49" spans="1:2" ht="20.100000000000001" customHeight="1" x14ac:dyDescent="0.25">
      <c r="A49" s="61" t="s">
        <v>284</v>
      </c>
      <c r="B49" s="50">
        <v>2</v>
      </c>
    </row>
    <row r="50" spans="1:2" ht="20.100000000000001" customHeight="1" x14ac:dyDescent="0.25">
      <c r="A50" s="54" t="s">
        <v>569</v>
      </c>
      <c r="B50" s="65">
        <v>10</v>
      </c>
    </row>
    <row r="51" spans="1:2" ht="20.100000000000001" customHeight="1" x14ac:dyDescent="0.25">
      <c r="A51" s="55" t="s">
        <v>33</v>
      </c>
      <c r="B51" s="57">
        <v>10</v>
      </c>
    </row>
    <row r="52" spans="1:2" ht="20.100000000000001" customHeight="1" x14ac:dyDescent="0.25">
      <c r="A52" s="60" t="s">
        <v>35</v>
      </c>
      <c r="B52" s="75">
        <v>10</v>
      </c>
    </row>
    <row r="53" spans="1:2" ht="20.100000000000001" customHeight="1" x14ac:dyDescent="0.25">
      <c r="A53" s="61" t="s">
        <v>295</v>
      </c>
      <c r="B53" s="50">
        <v>6</v>
      </c>
    </row>
    <row r="54" spans="1:2" ht="20.100000000000001" customHeight="1" x14ac:dyDescent="0.25">
      <c r="A54" s="61" t="s">
        <v>293</v>
      </c>
      <c r="B54" s="50">
        <v>2</v>
      </c>
    </row>
    <row r="55" spans="1:2" ht="20.100000000000001" customHeight="1" x14ac:dyDescent="0.25">
      <c r="A55" s="61" t="s">
        <v>294</v>
      </c>
      <c r="B55" s="50">
        <v>2</v>
      </c>
    </row>
    <row r="56" spans="1:2" ht="20.100000000000001" customHeight="1" x14ac:dyDescent="0.25">
      <c r="A56" s="54" t="s">
        <v>570</v>
      </c>
      <c r="B56" s="65">
        <v>11</v>
      </c>
    </row>
    <row r="57" spans="1:2" ht="20.100000000000001" customHeight="1" x14ac:dyDescent="0.25">
      <c r="A57" s="55" t="s">
        <v>33</v>
      </c>
      <c r="B57" s="57">
        <v>11</v>
      </c>
    </row>
    <row r="58" spans="1:2" ht="20.100000000000001" customHeight="1" x14ac:dyDescent="0.25">
      <c r="A58" s="60" t="s">
        <v>35</v>
      </c>
      <c r="B58" s="75">
        <v>11</v>
      </c>
    </row>
    <row r="59" spans="1:2" ht="20.100000000000001" customHeight="1" x14ac:dyDescent="0.25">
      <c r="A59" s="61" t="s">
        <v>297</v>
      </c>
      <c r="B59" s="50">
        <v>1</v>
      </c>
    </row>
    <row r="60" spans="1:2" ht="20.100000000000001" customHeight="1" x14ac:dyDescent="0.25">
      <c r="A60" s="61" t="s">
        <v>298</v>
      </c>
      <c r="B60" s="50">
        <v>1</v>
      </c>
    </row>
    <row r="61" spans="1:2" ht="20.100000000000001" customHeight="1" x14ac:dyDescent="0.25">
      <c r="A61" s="61" t="s">
        <v>296</v>
      </c>
      <c r="B61" s="50">
        <v>2</v>
      </c>
    </row>
    <row r="62" spans="1:2" ht="20.100000000000001" customHeight="1" x14ac:dyDescent="0.25">
      <c r="A62" s="61" t="s">
        <v>301</v>
      </c>
      <c r="B62" s="50">
        <v>2</v>
      </c>
    </row>
    <row r="63" spans="1:2" ht="20.100000000000001" customHeight="1" x14ac:dyDescent="0.25">
      <c r="A63" s="61" t="s">
        <v>61</v>
      </c>
      <c r="B63" s="50">
        <v>2</v>
      </c>
    </row>
    <row r="64" spans="1:2" ht="20.100000000000001" customHeight="1" x14ac:dyDescent="0.25">
      <c r="A64" s="61" t="s">
        <v>299</v>
      </c>
      <c r="B64" s="50">
        <v>1</v>
      </c>
    </row>
    <row r="65" spans="1:2" ht="20.100000000000001" customHeight="1" x14ac:dyDescent="0.25">
      <c r="A65" s="61" t="s">
        <v>300</v>
      </c>
      <c r="B65" s="50">
        <v>2</v>
      </c>
    </row>
    <row r="66" spans="1:2" ht="20.100000000000001" customHeight="1" x14ac:dyDescent="0.25">
      <c r="A66" s="54" t="s">
        <v>571</v>
      </c>
      <c r="B66" s="65">
        <v>6</v>
      </c>
    </row>
    <row r="67" spans="1:2" ht="20.100000000000001" customHeight="1" x14ac:dyDescent="0.25">
      <c r="A67" s="55" t="s">
        <v>33</v>
      </c>
      <c r="B67" s="57">
        <v>6</v>
      </c>
    </row>
    <row r="68" spans="1:2" ht="20.100000000000001" customHeight="1" x14ac:dyDescent="0.25">
      <c r="A68" s="60" t="s">
        <v>35</v>
      </c>
      <c r="B68" s="75">
        <v>6</v>
      </c>
    </row>
    <row r="69" spans="1:2" ht="20.100000000000001" customHeight="1" x14ac:dyDescent="0.25">
      <c r="A69" s="61" t="s">
        <v>307</v>
      </c>
      <c r="B69" s="50">
        <v>1</v>
      </c>
    </row>
    <row r="70" spans="1:2" ht="20.100000000000001" customHeight="1" x14ac:dyDescent="0.25">
      <c r="A70" s="61" t="s">
        <v>306</v>
      </c>
      <c r="B70" s="50">
        <v>1</v>
      </c>
    </row>
    <row r="71" spans="1:2" ht="20.100000000000001" customHeight="1" x14ac:dyDescent="0.25">
      <c r="A71" s="61" t="s">
        <v>304</v>
      </c>
      <c r="B71" s="50">
        <v>1</v>
      </c>
    </row>
    <row r="72" spans="1:2" ht="20.100000000000001" customHeight="1" x14ac:dyDescent="0.25">
      <c r="A72" s="61" t="s">
        <v>305</v>
      </c>
      <c r="B72" s="50">
        <v>1</v>
      </c>
    </row>
    <row r="73" spans="1:2" ht="20.100000000000001" customHeight="1" x14ac:dyDescent="0.25">
      <c r="A73" s="61" t="s">
        <v>303</v>
      </c>
      <c r="B73" s="50">
        <v>1</v>
      </c>
    </row>
    <row r="74" spans="1:2" ht="20.100000000000001" customHeight="1" x14ac:dyDescent="0.25">
      <c r="A74" s="61" t="s">
        <v>302</v>
      </c>
      <c r="B74" s="50">
        <v>1</v>
      </c>
    </row>
    <row r="75" spans="1:2" ht="20.100000000000001" customHeight="1" x14ac:dyDescent="0.25">
      <c r="A75" s="54" t="s">
        <v>557</v>
      </c>
      <c r="B75" s="65">
        <v>5</v>
      </c>
    </row>
    <row r="76" spans="1:2" ht="20.100000000000001" customHeight="1" x14ac:dyDescent="0.25">
      <c r="A76" s="55" t="s">
        <v>33</v>
      </c>
      <c r="B76" s="57">
        <v>5</v>
      </c>
    </row>
    <row r="77" spans="1:2" ht="20.100000000000001" customHeight="1" x14ac:dyDescent="0.25">
      <c r="A77" s="60" t="s">
        <v>35</v>
      </c>
      <c r="B77" s="75">
        <v>5</v>
      </c>
    </row>
    <row r="78" spans="1:2" ht="20.100000000000001" customHeight="1" x14ac:dyDescent="0.25">
      <c r="A78" s="61" t="s">
        <v>514</v>
      </c>
      <c r="B78" s="50">
        <v>2</v>
      </c>
    </row>
    <row r="79" spans="1:2" ht="35.1" customHeight="1" x14ac:dyDescent="0.25">
      <c r="A79" s="61" t="s">
        <v>513</v>
      </c>
      <c r="B79" s="50">
        <v>3</v>
      </c>
    </row>
    <row r="80" spans="1:2" ht="20.100000000000001" customHeight="1" x14ac:dyDescent="0.25">
      <c r="A80" s="54" t="s">
        <v>558</v>
      </c>
      <c r="B80" s="65">
        <v>5</v>
      </c>
    </row>
    <row r="81" spans="1:2" ht="20.100000000000001" customHeight="1" x14ac:dyDescent="0.25">
      <c r="A81" s="55" t="s">
        <v>33</v>
      </c>
      <c r="B81" s="57">
        <v>5</v>
      </c>
    </row>
    <row r="82" spans="1:2" ht="20.100000000000001" customHeight="1" x14ac:dyDescent="0.25">
      <c r="A82" s="60" t="s">
        <v>35</v>
      </c>
      <c r="B82" s="75">
        <v>5</v>
      </c>
    </row>
    <row r="83" spans="1:2" ht="20.100000000000001" customHeight="1" x14ac:dyDescent="0.25">
      <c r="A83" s="61" t="s">
        <v>310</v>
      </c>
      <c r="B83" s="50">
        <v>1</v>
      </c>
    </row>
    <row r="84" spans="1:2" ht="20.100000000000001" customHeight="1" x14ac:dyDescent="0.25">
      <c r="A84" s="61" t="s">
        <v>309</v>
      </c>
      <c r="B84" s="50">
        <v>1</v>
      </c>
    </row>
    <row r="85" spans="1:2" ht="20.100000000000001" customHeight="1" x14ac:dyDescent="0.25">
      <c r="A85" s="61" t="s">
        <v>308</v>
      </c>
      <c r="B85" s="50">
        <v>2</v>
      </c>
    </row>
    <row r="86" spans="1:2" ht="20.100000000000001" customHeight="1" x14ac:dyDescent="0.25">
      <c r="A86" s="61" t="s">
        <v>515</v>
      </c>
      <c r="B86" s="50">
        <v>1</v>
      </c>
    </row>
    <row r="87" spans="1:2" ht="20.100000000000001" customHeight="1" x14ac:dyDescent="0.25">
      <c r="A87" s="54" t="s">
        <v>559</v>
      </c>
      <c r="B87" s="65">
        <v>8</v>
      </c>
    </row>
    <row r="88" spans="1:2" ht="20.100000000000001" customHeight="1" x14ac:dyDescent="0.25">
      <c r="A88" s="55" t="s">
        <v>33</v>
      </c>
      <c r="B88" s="57">
        <v>8</v>
      </c>
    </row>
    <row r="89" spans="1:2" ht="20.100000000000001" customHeight="1" x14ac:dyDescent="0.25">
      <c r="A89" s="60" t="s">
        <v>35</v>
      </c>
      <c r="B89" s="75">
        <v>8</v>
      </c>
    </row>
    <row r="90" spans="1:2" ht="35.1" customHeight="1" x14ac:dyDescent="0.25">
      <c r="A90" s="61" t="s">
        <v>311</v>
      </c>
      <c r="B90" s="50">
        <v>8</v>
      </c>
    </row>
    <row r="91" spans="1:2" ht="20.100000000000001" customHeight="1" x14ac:dyDescent="0.25">
      <c r="A91" s="54" t="s">
        <v>560</v>
      </c>
      <c r="B91" s="65">
        <v>34</v>
      </c>
    </row>
    <row r="92" spans="1:2" ht="20.100000000000001" customHeight="1" x14ac:dyDescent="0.25">
      <c r="A92" s="55" t="s">
        <v>325</v>
      </c>
      <c r="B92" s="57">
        <v>34</v>
      </c>
    </row>
    <row r="93" spans="1:2" ht="20.100000000000001" customHeight="1" x14ac:dyDescent="0.25">
      <c r="A93" s="60" t="s">
        <v>326</v>
      </c>
      <c r="B93" s="50">
        <v>30</v>
      </c>
    </row>
    <row r="94" spans="1:2" ht="20.100000000000001" customHeight="1" x14ac:dyDescent="0.25">
      <c r="A94" s="61" t="s">
        <v>329</v>
      </c>
      <c r="B94" s="50">
        <v>1</v>
      </c>
    </row>
    <row r="95" spans="1:2" ht="20.100000000000001" customHeight="1" x14ac:dyDescent="0.25">
      <c r="A95" s="61" t="s">
        <v>333</v>
      </c>
      <c r="B95" s="50">
        <v>1</v>
      </c>
    </row>
    <row r="96" spans="1:2" ht="20.100000000000001" customHeight="1" x14ac:dyDescent="0.25">
      <c r="A96" s="61" t="s">
        <v>331</v>
      </c>
      <c r="B96" s="50">
        <v>1</v>
      </c>
    </row>
    <row r="97" spans="1:2" ht="20.100000000000001" customHeight="1" x14ac:dyDescent="0.25">
      <c r="A97" s="61" t="s">
        <v>332</v>
      </c>
      <c r="B97" s="50">
        <v>1</v>
      </c>
    </row>
    <row r="98" spans="1:2" ht="20.100000000000001" customHeight="1" x14ac:dyDescent="0.25">
      <c r="A98" s="61" t="s">
        <v>344</v>
      </c>
      <c r="B98" s="50">
        <v>1</v>
      </c>
    </row>
    <row r="99" spans="1:2" ht="20.100000000000001" customHeight="1" x14ac:dyDescent="0.25">
      <c r="A99" s="61" t="s">
        <v>345</v>
      </c>
      <c r="B99" s="50">
        <v>1</v>
      </c>
    </row>
    <row r="100" spans="1:2" ht="20.100000000000001" customHeight="1" x14ac:dyDescent="0.25">
      <c r="A100" s="61" t="s">
        <v>334</v>
      </c>
      <c r="B100" s="50">
        <v>1</v>
      </c>
    </row>
    <row r="101" spans="1:2" ht="20.100000000000001" customHeight="1" x14ac:dyDescent="0.25">
      <c r="A101" s="61" t="s">
        <v>335</v>
      </c>
      <c r="B101" s="50">
        <v>1</v>
      </c>
    </row>
    <row r="102" spans="1:2" ht="20.100000000000001" customHeight="1" x14ac:dyDescent="0.25">
      <c r="A102" s="61" t="s">
        <v>336</v>
      </c>
      <c r="B102" s="50">
        <v>1</v>
      </c>
    </row>
    <row r="103" spans="1:2" ht="20.100000000000001" customHeight="1" x14ac:dyDescent="0.25">
      <c r="A103" s="61" t="s">
        <v>342</v>
      </c>
      <c r="B103" s="50">
        <v>1</v>
      </c>
    </row>
    <row r="104" spans="1:2" ht="20.100000000000001" customHeight="1" x14ac:dyDescent="0.25">
      <c r="A104" s="61" t="s">
        <v>340</v>
      </c>
      <c r="B104" s="50">
        <v>1</v>
      </c>
    </row>
    <row r="105" spans="1:2" ht="20.100000000000001" customHeight="1" x14ac:dyDescent="0.25">
      <c r="A105" s="61" t="s">
        <v>343</v>
      </c>
      <c r="B105" s="50">
        <v>3</v>
      </c>
    </row>
    <row r="106" spans="1:2" ht="20.100000000000001" customHeight="1" x14ac:dyDescent="0.25">
      <c r="A106" s="61" t="s">
        <v>341</v>
      </c>
      <c r="B106" s="50">
        <v>1</v>
      </c>
    </row>
    <row r="107" spans="1:2" ht="20.100000000000001" customHeight="1" x14ac:dyDescent="0.25">
      <c r="A107" s="61" t="s">
        <v>324</v>
      </c>
      <c r="B107" s="50">
        <v>1</v>
      </c>
    </row>
    <row r="108" spans="1:2" ht="20.100000000000001" customHeight="1" x14ac:dyDescent="0.25">
      <c r="A108" s="61" t="s">
        <v>327</v>
      </c>
      <c r="B108" s="50">
        <v>1</v>
      </c>
    </row>
    <row r="109" spans="1:2" ht="20.100000000000001" customHeight="1" x14ac:dyDescent="0.25">
      <c r="A109" s="61" t="s">
        <v>328</v>
      </c>
      <c r="B109" s="50">
        <v>1</v>
      </c>
    </row>
    <row r="110" spans="1:2" ht="20.100000000000001" customHeight="1" x14ac:dyDescent="0.25">
      <c r="A110" s="61" t="s">
        <v>353</v>
      </c>
      <c r="B110" s="50">
        <v>1</v>
      </c>
    </row>
    <row r="111" spans="1:2" ht="20.100000000000001" customHeight="1" x14ac:dyDescent="0.25">
      <c r="A111" s="61" t="s">
        <v>354</v>
      </c>
      <c r="B111" s="50">
        <v>3</v>
      </c>
    </row>
    <row r="112" spans="1:2" ht="20.100000000000001" customHeight="1" x14ac:dyDescent="0.25">
      <c r="A112" s="61" t="s">
        <v>346</v>
      </c>
      <c r="B112" s="50">
        <v>2</v>
      </c>
    </row>
    <row r="113" spans="1:2" ht="20.100000000000001" customHeight="1" x14ac:dyDescent="0.25">
      <c r="A113" s="61" t="s">
        <v>330</v>
      </c>
      <c r="B113" s="50">
        <v>1</v>
      </c>
    </row>
    <row r="114" spans="1:2" ht="20.100000000000001" customHeight="1" x14ac:dyDescent="0.25">
      <c r="A114" s="61" t="s">
        <v>338</v>
      </c>
      <c r="B114" s="50">
        <v>3</v>
      </c>
    </row>
    <row r="115" spans="1:2" ht="20.100000000000001" customHeight="1" x14ac:dyDescent="0.25">
      <c r="A115" s="61" t="s">
        <v>337</v>
      </c>
      <c r="B115" s="50">
        <v>1</v>
      </c>
    </row>
    <row r="116" spans="1:2" ht="20.100000000000001" customHeight="1" x14ac:dyDescent="0.25">
      <c r="A116" s="61" t="s">
        <v>339</v>
      </c>
      <c r="B116" s="50">
        <v>1</v>
      </c>
    </row>
    <row r="117" spans="1:2" ht="20.100000000000001" customHeight="1" x14ac:dyDescent="0.25">
      <c r="A117" s="60" t="s">
        <v>348</v>
      </c>
      <c r="B117" s="75">
        <v>1</v>
      </c>
    </row>
    <row r="118" spans="1:2" ht="20.100000000000001" customHeight="1" x14ac:dyDescent="0.25">
      <c r="A118" s="61" t="s">
        <v>347</v>
      </c>
      <c r="B118" s="52">
        <v>1</v>
      </c>
    </row>
    <row r="119" spans="1:2" ht="20.100000000000001" customHeight="1" x14ac:dyDescent="0.25">
      <c r="A119" s="60" t="s">
        <v>352</v>
      </c>
      <c r="B119" s="50">
        <v>1</v>
      </c>
    </row>
    <row r="120" spans="1:2" ht="20.100000000000001" customHeight="1" x14ac:dyDescent="0.25">
      <c r="A120" s="62" t="s">
        <v>351</v>
      </c>
      <c r="B120" s="52">
        <v>1</v>
      </c>
    </row>
    <row r="121" spans="1:2" ht="20.100000000000001" customHeight="1" x14ac:dyDescent="0.25">
      <c r="A121" s="60" t="s">
        <v>350</v>
      </c>
      <c r="B121" s="50">
        <v>2</v>
      </c>
    </row>
    <row r="122" spans="1:2" ht="20.100000000000001" customHeight="1" x14ac:dyDescent="0.25">
      <c r="A122" s="61" t="s">
        <v>349</v>
      </c>
      <c r="B122" s="50">
        <v>2</v>
      </c>
    </row>
    <row r="123" spans="1:2" ht="20.100000000000001" customHeight="1" x14ac:dyDescent="0.25">
      <c r="A123" s="54" t="s">
        <v>561</v>
      </c>
      <c r="B123" s="65">
        <v>2</v>
      </c>
    </row>
    <row r="124" spans="1:2" ht="20.100000000000001" customHeight="1" x14ac:dyDescent="0.25">
      <c r="A124" s="55" t="s">
        <v>33</v>
      </c>
      <c r="B124" s="57">
        <v>2</v>
      </c>
    </row>
    <row r="125" spans="1:2" ht="20.100000000000001" customHeight="1" x14ac:dyDescent="0.25">
      <c r="A125" s="60" t="s">
        <v>35</v>
      </c>
      <c r="B125" s="75">
        <v>2</v>
      </c>
    </row>
    <row r="126" spans="1:2" ht="20.100000000000001" customHeight="1" x14ac:dyDescent="0.25">
      <c r="A126" s="61" t="s">
        <v>358</v>
      </c>
      <c r="B126" s="50">
        <v>2</v>
      </c>
    </row>
    <row r="127" spans="1:2" ht="20.100000000000001" customHeight="1" x14ac:dyDescent="0.25">
      <c r="A127" s="54" t="s">
        <v>562</v>
      </c>
      <c r="B127" s="65">
        <v>5</v>
      </c>
    </row>
    <row r="128" spans="1:2" ht="20.100000000000001" customHeight="1" x14ac:dyDescent="0.25">
      <c r="A128" s="55" t="s">
        <v>33</v>
      </c>
      <c r="B128" s="57">
        <v>5</v>
      </c>
    </row>
    <row r="129" spans="1:2" ht="20.100000000000001" customHeight="1" x14ac:dyDescent="0.25">
      <c r="A129" s="60" t="s">
        <v>35</v>
      </c>
      <c r="B129" s="75">
        <v>5</v>
      </c>
    </row>
    <row r="130" spans="1:2" ht="20.100000000000001" customHeight="1" x14ac:dyDescent="0.25">
      <c r="A130" s="61" t="s">
        <v>19</v>
      </c>
      <c r="B130" s="50">
        <v>5</v>
      </c>
    </row>
    <row r="131" spans="1:2" ht="20.100000000000001" customHeight="1" x14ac:dyDescent="0.25">
      <c r="A131" s="54" t="s">
        <v>563</v>
      </c>
      <c r="B131" s="65">
        <v>1</v>
      </c>
    </row>
    <row r="132" spans="1:2" ht="20.100000000000001" customHeight="1" x14ac:dyDescent="0.25">
      <c r="A132" s="55" t="s">
        <v>33</v>
      </c>
      <c r="B132" s="57">
        <v>1</v>
      </c>
    </row>
    <row r="133" spans="1:2" ht="20.100000000000001" customHeight="1" x14ac:dyDescent="0.25">
      <c r="A133" s="60" t="s">
        <v>35</v>
      </c>
      <c r="B133" s="75">
        <v>1</v>
      </c>
    </row>
    <row r="134" spans="1:2" ht="20.100000000000001" customHeight="1" x14ac:dyDescent="0.25">
      <c r="A134" s="61" t="s">
        <v>386</v>
      </c>
      <c r="B134" s="50">
        <v>1</v>
      </c>
    </row>
    <row r="135" spans="1:2" ht="30" customHeight="1" x14ac:dyDescent="0.25">
      <c r="A135" s="58" t="s">
        <v>394</v>
      </c>
      <c r="B135" s="59">
        <v>126</v>
      </c>
    </row>
  </sheetData>
  <mergeCells count="3">
    <mergeCell ref="A1:B1"/>
    <mergeCell ref="A2:B2"/>
    <mergeCell ref="A7:B7"/>
  </mergeCells>
  <printOptions horizontalCentered="1"/>
  <pageMargins left="0.78740157480314965" right="0.78740157480314965" top="0.78740157480314965" bottom="0.98425196850393704" header="0.31496062992125984" footer="0.31496062992125984"/>
  <pageSetup paperSize="9" orientation="landscape" r:id="rId2"/>
  <headerFooter differentFirst="1">
    <oddHeader>&amp;C&amp;"-,Kursywa"Czwarty pakiet stanowisk - moduł II "Staże zawodowe" programu "STABILNE ZATRUDNIENIE"</oddHeader>
    <oddFooter>&amp;CStrona &amp;P z &amp;N</oddFooter>
    <firstFooter>&amp;CStrona &amp;P z &amp;N</first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6</vt:i4>
      </vt:variant>
    </vt:vector>
  </HeadingPairs>
  <TitlesOfParts>
    <vt:vector size="14" baseType="lpstr">
      <vt:lpstr>Pakiet 1</vt:lpstr>
      <vt:lpstr>Pakiet 1 Tabela przestawna</vt:lpstr>
      <vt:lpstr>Pakiet 2</vt:lpstr>
      <vt:lpstr>Pakiet 2 Tabela przestawna</vt:lpstr>
      <vt:lpstr>Pakiet 3</vt:lpstr>
      <vt:lpstr>Pakiet 3 Tabela przestawna</vt:lpstr>
      <vt:lpstr>Pakiet 4</vt:lpstr>
      <vt:lpstr>Pakiet 4 Tabela przestawna</vt:lpstr>
      <vt:lpstr>'Pakiet 1'!Tytuły_wydruku</vt:lpstr>
      <vt:lpstr>'Pakiet 1 Tabela przestawna'!Tytuły_wydruku</vt:lpstr>
      <vt:lpstr>'Pakiet 2'!Tytuły_wydruku</vt:lpstr>
      <vt:lpstr>'Pakiet 3'!Tytuły_wydruku</vt:lpstr>
      <vt:lpstr>'Pakiet 3 Tabela przestawna'!Tytuły_wydruku</vt:lpstr>
      <vt:lpstr>'Pakiet 4'!Tytuły_wydruku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Świder Dorota</dc:creator>
  <cp:lastModifiedBy>Świder Dorota</cp:lastModifiedBy>
  <cp:lastPrinted>2019-07-11T08:39:26Z</cp:lastPrinted>
  <dcterms:created xsi:type="dcterms:W3CDTF">2019-06-25T11:55:39Z</dcterms:created>
  <dcterms:modified xsi:type="dcterms:W3CDTF">2019-07-18T12:24:16Z</dcterms:modified>
</cp:coreProperties>
</file>