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8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mgadomski\OneDrive - pfronwarszawa\"/>
    </mc:Choice>
  </mc:AlternateContent>
  <bookViews>
    <workbookView xWindow="-120" yWindow="-120" windowWidth="29040" windowHeight="15840" firstSheet="1" activeTab="1"/>
  </bookViews>
  <sheets>
    <sheet name="lista" sheetId="50" state="hidden" r:id="rId1"/>
    <sheet name="Polska" sheetId="34" r:id="rId2"/>
    <sheet name="1" sheetId="33" r:id="rId3"/>
    <sheet name="2" sheetId="35" r:id="rId4"/>
    <sheet name="3" sheetId="36" r:id="rId5"/>
    <sheet name="4" sheetId="37" r:id="rId6"/>
    <sheet name="5" sheetId="38" r:id="rId7"/>
    <sheet name="6" sheetId="39" r:id="rId8"/>
    <sheet name="7" sheetId="40" r:id="rId9"/>
    <sheet name="8" sheetId="41" r:id="rId10"/>
    <sheet name="9" sheetId="42" r:id="rId11"/>
    <sheet name="10" sheetId="43" r:id="rId12"/>
    <sheet name="11" sheetId="44" r:id="rId13"/>
    <sheet name="12" sheetId="45" r:id="rId14"/>
    <sheet name="13" sheetId="46" r:id="rId15"/>
    <sheet name="14" sheetId="47" r:id="rId16"/>
    <sheet name="15" sheetId="48" r:id="rId17"/>
    <sheet name="16" sheetId="49" r:id="rId18"/>
  </sheet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34" l="1"/>
  <c r="J11" i="34"/>
  <c r="I12" i="34"/>
  <c r="J12" i="34"/>
  <c r="I13" i="34"/>
  <c r="J13" i="34"/>
  <c r="I14" i="34"/>
  <c r="J14" i="34"/>
  <c r="I15" i="34"/>
  <c r="J15" i="34"/>
  <c r="I16" i="34"/>
  <c r="J16" i="34"/>
  <c r="I17" i="34"/>
  <c r="J17" i="34"/>
  <c r="I18" i="34"/>
  <c r="J18" i="34"/>
  <c r="I19" i="34"/>
  <c r="J19" i="34"/>
  <c r="I20" i="34"/>
  <c r="J20" i="34"/>
  <c r="I21" i="34"/>
  <c r="J21" i="34"/>
  <c r="I22" i="34"/>
  <c r="J22" i="34"/>
  <c r="I23" i="34"/>
  <c r="J23" i="34"/>
  <c r="I24" i="34"/>
  <c r="J24" i="34"/>
  <c r="J10" i="49" l="1"/>
  <c r="I10" i="49"/>
  <c r="J10" i="48"/>
  <c r="I10" i="48"/>
  <c r="J10" i="47"/>
  <c r="I10" i="47"/>
  <c r="J10" i="46"/>
  <c r="I10" i="46"/>
  <c r="J10" i="45"/>
  <c r="I10" i="45"/>
  <c r="J10" i="44"/>
  <c r="I10" i="44"/>
  <c r="J10" i="43"/>
  <c r="I10" i="43"/>
  <c r="J10" i="42"/>
  <c r="I10" i="42"/>
  <c r="J10" i="41"/>
  <c r="I10" i="41"/>
  <c r="J10" i="40"/>
  <c r="I10" i="40"/>
  <c r="J10" i="39"/>
  <c r="I10" i="39"/>
  <c r="J10" i="38"/>
  <c r="I10" i="38"/>
  <c r="J10" i="37"/>
  <c r="I10" i="37"/>
  <c r="J10" i="36"/>
  <c r="I10" i="36"/>
  <c r="J10" i="35"/>
  <c r="I10" i="35"/>
  <c r="J10" i="33"/>
  <c r="I10" i="33"/>
  <c r="J9" i="34" l="1"/>
  <c r="J8" i="34"/>
  <c r="I8" i="34"/>
  <c r="I9" i="34"/>
  <c r="J10" i="34" l="1"/>
  <c r="I25" i="49"/>
  <c r="I25" i="48"/>
  <c r="I25" i="47"/>
  <c r="I25" i="46"/>
  <c r="I25" i="45"/>
  <c r="I25" i="44"/>
  <c r="I25" i="42"/>
  <c r="I25" i="41"/>
  <c r="I25" i="40"/>
  <c r="I25" i="39"/>
  <c r="I25" i="38"/>
  <c r="I25" i="37"/>
  <c r="I25" i="36"/>
  <c r="I25" i="35"/>
  <c r="I25" i="43" l="1"/>
  <c r="K13" i="43"/>
  <c r="K17" i="43"/>
  <c r="K21" i="43"/>
  <c r="K14" i="43"/>
  <c r="K18" i="43"/>
  <c r="K22" i="43"/>
  <c r="K11" i="43"/>
  <c r="K15" i="43"/>
  <c r="K19" i="43"/>
  <c r="K23" i="43"/>
  <c r="K12" i="43"/>
  <c r="K16" i="43"/>
  <c r="K20" i="43"/>
  <c r="K24" i="43"/>
  <c r="A3" i="49"/>
  <c r="A3" i="48"/>
  <c r="A3" i="47"/>
  <c r="A3" i="46"/>
  <c r="A3" i="45"/>
  <c r="A3" i="44"/>
  <c r="A3" i="43"/>
  <c r="A3" i="42"/>
  <c r="A3" i="41"/>
  <c r="A3" i="40"/>
  <c r="A3" i="39"/>
  <c r="A3" i="38"/>
  <c r="A3" i="37"/>
  <c r="A3" i="36"/>
  <c r="A3" i="35"/>
  <c r="A3" i="33"/>
  <c r="K26" i="49" l="1"/>
  <c r="K25" i="49"/>
  <c r="K24" i="49"/>
  <c r="K23" i="49"/>
  <c r="K22" i="49"/>
  <c r="K21" i="49"/>
  <c r="K20" i="49"/>
  <c r="K19" i="49"/>
  <c r="K18" i="49"/>
  <c r="K17" i="49"/>
  <c r="K16" i="49"/>
  <c r="K15" i="49"/>
  <c r="K14" i="49"/>
  <c r="K13" i="49"/>
  <c r="K12" i="49"/>
  <c r="K11" i="49"/>
  <c r="K10" i="49"/>
  <c r="K9" i="49"/>
  <c r="K8" i="49"/>
  <c r="A8" i="49"/>
  <c r="A9" i="49" s="1"/>
  <c r="A10" i="49" s="1"/>
  <c r="K26" i="48"/>
  <c r="K25" i="48"/>
  <c r="K24" i="48"/>
  <c r="K23" i="48"/>
  <c r="K22" i="48"/>
  <c r="K21" i="48"/>
  <c r="K20" i="48"/>
  <c r="K19" i="48"/>
  <c r="K18" i="48"/>
  <c r="K17" i="48"/>
  <c r="K16" i="48"/>
  <c r="K15" i="48"/>
  <c r="K14" i="48"/>
  <c r="K13" i="48"/>
  <c r="K12" i="48"/>
  <c r="K11" i="48"/>
  <c r="K10" i="48"/>
  <c r="K9" i="48"/>
  <c r="A9" i="48"/>
  <c r="A10" i="48" s="1"/>
  <c r="K8" i="48"/>
  <c r="A8" i="48"/>
  <c r="K26" i="47"/>
  <c r="K25" i="47"/>
  <c r="K24" i="47"/>
  <c r="K23" i="47"/>
  <c r="K22" i="47"/>
  <c r="K21" i="47"/>
  <c r="K20" i="47"/>
  <c r="K19" i="47"/>
  <c r="K18" i="47"/>
  <c r="K17" i="47"/>
  <c r="K16" i="47"/>
  <c r="K15" i="47"/>
  <c r="K14" i="47"/>
  <c r="K13" i="47"/>
  <c r="K12" i="47"/>
  <c r="K11" i="47"/>
  <c r="K10" i="47"/>
  <c r="K9" i="47"/>
  <c r="K8" i="47"/>
  <c r="A8" i="47"/>
  <c r="A9" i="47" s="1"/>
  <c r="A10" i="47" s="1"/>
  <c r="K26" i="46"/>
  <c r="K25" i="46"/>
  <c r="K24" i="46"/>
  <c r="K23" i="46"/>
  <c r="K22" i="46"/>
  <c r="K21" i="46"/>
  <c r="K20" i="46"/>
  <c r="K19" i="46"/>
  <c r="K18" i="46"/>
  <c r="K17" i="46"/>
  <c r="K16" i="46"/>
  <c r="K15" i="46"/>
  <c r="K14" i="46"/>
  <c r="K13" i="46"/>
  <c r="K12" i="46"/>
  <c r="K11" i="46"/>
  <c r="K10" i="46"/>
  <c r="K9" i="46"/>
  <c r="K8" i="46"/>
  <c r="A8" i="46"/>
  <c r="A9" i="46" s="1"/>
  <c r="A10" i="46" s="1"/>
  <c r="K26" i="45"/>
  <c r="K25" i="45"/>
  <c r="K10" i="45"/>
  <c r="K9" i="45"/>
  <c r="K8" i="45"/>
  <c r="A8" i="45"/>
  <c r="A9" i="45" s="1"/>
  <c r="A10" i="45" s="1"/>
  <c r="K26" i="44"/>
  <c r="K25" i="44"/>
  <c r="K24" i="44"/>
  <c r="K23" i="44"/>
  <c r="K22" i="44"/>
  <c r="K21" i="44"/>
  <c r="K20" i="44"/>
  <c r="K19" i="44"/>
  <c r="K18" i="44"/>
  <c r="K17" i="44"/>
  <c r="K16" i="44"/>
  <c r="K15" i="44"/>
  <c r="K14" i="44"/>
  <c r="K13" i="44"/>
  <c r="K12" i="44"/>
  <c r="K11" i="44"/>
  <c r="K10" i="44"/>
  <c r="K9" i="44"/>
  <c r="K8" i="44"/>
  <c r="A8" i="44"/>
  <c r="A9" i="44" s="1"/>
  <c r="A10" i="44" s="1"/>
  <c r="K26" i="43"/>
  <c r="K25" i="43"/>
  <c r="K10" i="43"/>
  <c r="K9" i="43"/>
  <c r="K8" i="43"/>
  <c r="A8" i="43"/>
  <c r="A9" i="43" s="1"/>
  <c r="A10" i="43" s="1"/>
  <c r="K26" i="42"/>
  <c r="K25" i="42"/>
  <c r="K10" i="42"/>
  <c r="K9" i="42"/>
  <c r="K8" i="42"/>
  <c r="A8" i="42"/>
  <c r="A9" i="42" s="1"/>
  <c r="A10" i="42" s="1"/>
  <c r="K26" i="41"/>
  <c r="K25" i="41"/>
  <c r="K24" i="41"/>
  <c r="K23" i="41"/>
  <c r="K22" i="41"/>
  <c r="K21" i="41"/>
  <c r="K20" i="41"/>
  <c r="K19" i="41"/>
  <c r="K18" i="41"/>
  <c r="K17" i="41"/>
  <c r="K16" i="41"/>
  <c r="K15" i="41"/>
  <c r="K14" i="41"/>
  <c r="K13" i="41"/>
  <c r="K12" i="41"/>
  <c r="K11" i="41"/>
  <c r="K10" i="41"/>
  <c r="K9" i="41"/>
  <c r="K8" i="41"/>
  <c r="A8" i="41"/>
  <c r="A9" i="41" s="1"/>
  <c r="A10" i="41" s="1"/>
  <c r="K26" i="40"/>
  <c r="K25" i="40"/>
  <c r="K24" i="40"/>
  <c r="K23" i="40"/>
  <c r="K22" i="40"/>
  <c r="K21" i="40"/>
  <c r="K20" i="40"/>
  <c r="K19" i="40"/>
  <c r="K18" i="40"/>
  <c r="K17" i="40"/>
  <c r="K16" i="40"/>
  <c r="K15" i="40"/>
  <c r="K14" i="40"/>
  <c r="K13" i="40"/>
  <c r="K12" i="40"/>
  <c r="K11" i="40"/>
  <c r="K10" i="40"/>
  <c r="K9" i="40"/>
  <c r="K8" i="40"/>
  <c r="A8" i="40"/>
  <c r="A9" i="40" s="1"/>
  <c r="A10" i="40" s="1"/>
  <c r="K26" i="39"/>
  <c r="K25" i="39"/>
  <c r="K24" i="39"/>
  <c r="K23" i="39"/>
  <c r="K22" i="39"/>
  <c r="K21" i="39"/>
  <c r="K20" i="39"/>
  <c r="K19" i="39"/>
  <c r="K18" i="39"/>
  <c r="K17" i="39"/>
  <c r="K16" i="39"/>
  <c r="K15" i="39"/>
  <c r="K14" i="39"/>
  <c r="K13" i="39"/>
  <c r="K12" i="39"/>
  <c r="K11" i="39"/>
  <c r="K10" i="39"/>
  <c r="K9" i="39"/>
  <c r="K8" i="39"/>
  <c r="A8" i="39"/>
  <c r="A9" i="39" s="1"/>
  <c r="A10" i="39" s="1"/>
  <c r="K26" i="38"/>
  <c r="K25" i="38"/>
  <c r="K10" i="38"/>
  <c r="K9" i="38"/>
  <c r="K8" i="38"/>
  <c r="A8" i="38"/>
  <c r="A9" i="38" s="1"/>
  <c r="A10" i="38" s="1"/>
  <c r="K26" i="37"/>
  <c r="K25" i="37"/>
  <c r="K24" i="37"/>
  <c r="K23" i="37"/>
  <c r="K22" i="37"/>
  <c r="K21" i="37"/>
  <c r="K20" i="37"/>
  <c r="K19" i="37"/>
  <c r="K18" i="37"/>
  <c r="K17" i="37"/>
  <c r="K16" i="37"/>
  <c r="K15" i="37"/>
  <c r="K14" i="37"/>
  <c r="K13" i="37"/>
  <c r="K12" i="37"/>
  <c r="K11" i="37"/>
  <c r="K10" i="37"/>
  <c r="K9" i="37"/>
  <c r="K8" i="37"/>
  <c r="A8" i="37"/>
  <c r="A9" i="37" s="1"/>
  <c r="A10" i="37" s="1"/>
  <c r="K26" i="36"/>
  <c r="K25" i="36"/>
  <c r="K24" i="36"/>
  <c r="K23" i="36"/>
  <c r="K22" i="36"/>
  <c r="K21" i="36"/>
  <c r="K20" i="36"/>
  <c r="K19" i="36"/>
  <c r="K18" i="36"/>
  <c r="K17" i="36"/>
  <c r="K16" i="36"/>
  <c r="K15" i="36"/>
  <c r="K14" i="36"/>
  <c r="K13" i="36"/>
  <c r="K12" i="36"/>
  <c r="K11" i="36"/>
  <c r="K10" i="36"/>
  <c r="K9" i="36"/>
  <c r="K8" i="36"/>
  <c r="A8" i="36"/>
  <c r="A9" i="36" s="1"/>
  <c r="A10" i="36" s="1"/>
  <c r="K26" i="35"/>
  <c r="K25" i="35"/>
  <c r="K24" i="35"/>
  <c r="K23" i="35"/>
  <c r="K22" i="35"/>
  <c r="K21" i="35"/>
  <c r="K20" i="35"/>
  <c r="K19" i="35"/>
  <c r="K18" i="35"/>
  <c r="K17" i="35"/>
  <c r="K16" i="35"/>
  <c r="K15" i="35"/>
  <c r="K14" i="35"/>
  <c r="K13" i="35"/>
  <c r="K12" i="35"/>
  <c r="K11" i="35"/>
  <c r="K10" i="35"/>
  <c r="K9" i="35"/>
  <c r="K8" i="35"/>
  <c r="A8" i="35"/>
  <c r="A9" i="35" s="1"/>
  <c r="A10" i="35" s="1"/>
  <c r="A8" i="34"/>
  <c r="A9" i="34" s="1"/>
  <c r="A10" i="34" s="1"/>
  <c r="A8" i="33" l="1"/>
  <c r="A9" i="33" s="1"/>
  <c r="A10" i="33" s="1"/>
  <c r="K24" i="33" l="1"/>
  <c r="I25" i="33"/>
  <c r="K10" i="33" s="1"/>
  <c r="I10" i="34"/>
  <c r="K23" i="33"/>
  <c r="K11" i="33"/>
  <c r="K16" i="33"/>
  <c r="K14" i="33"/>
  <c r="K22" i="33"/>
  <c r="K12" i="33"/>
  <c r="K20" i="33"/>
  <c r="K18" i="33"/>
  <c r="K13" i="33"/>
  <c r="K15" i="33"/>
  <c r="K17" i="33"/>
  <c r="K19" i="33"/>
  <c r="K21" i="33"/>
  <c r="K13" i="34" l="1"/>
  <c r="K23" i="34"/>
  <c r="K15" i="34"/>
  <c r="K14" i="34"/>
  <c r="K20" i="34"/>
  <c r="K24" i="34"/>
  <c r="K18" i="34"/>
  <c r="K11" i="34"/>
  <c r="K12" i="34"/>
  <c r="K16" i="34"/>
  <c r="K22" i="34"/>
  <c r="K19" i="34"/>
  <c r="K21" i="34"/>
  <c r="K17" i="34"/>
  <c r="I25" i="34"/>
  <c r="K26" i="33"/>
  <c r="K9" i="33"/>
  <c r="K8" i="33"/>
  <c r="K25" i="33"/>
  <c r="K8" i="34" l="1"/>
  <c r="K9" i="34"/>
  <c r="K10" i="34"/>
  <c r="K25" i="34"/>
  <c r="K26" i="34"/>
</calcChain>
</file>

<file path=xl/sharedStrings.xml><?xml version="1.0" encoding="utf-8"?>
<sst xmlns="http://schemas.openxmlformats.org/spreadsheetml/2006/main" count="835" uniqueCount="69">
  <si>
    <t>Nazwa zadania</t>
  </si>
  <si>
    <t>Liczba</t>
  </si>
  <si>
    <t>x</t>
  </si>
  <si>
    <t>Zadania ogółem</t>
  </si>
  <si>
    <t>Odsetek</t>
  </si>
  <si>
    <t>L.p.</t>
  </si>
  <si>
    <t>% wykorzystania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</si>
  <si>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</si>
  <si>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</si>
  <si>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</si>
  <si>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</si>
  <si>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</si>
  <si>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</si>
  <si>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</si>
  <si>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</si>
  <si>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</si>
  <si>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</si>
  <si>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</si>
  <si>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</si>
  <si>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</si>
  <si>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</si>
  <si>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Prowadzenie rehabilitacji osób niepełnosprawnych w różnych typach placówek</t>
  </si>
  <si>
    <t>Zadania zlecane fundacjom oraz organizacjom pozarządowym ogółem, w tym:</t>
  </si>
  <si>
    <t>Działanie i/lub tworzenie zakładów aktywności zawodowej</t>
  </si>
  <si>
    <t>Dofinansowanie robót budowlanych, dotyczących obiektów służących rehabilitacji, w związku z potrzebami osób niepełnosprawnych</t>
  </si>
  <si>
    <t>Organizowanie i prowadzenie szkoleń, kursów, warsztatów, grup środowiskowego wsparcia oraz zespołów aktywności społecznej</t>
  </si>
  <si>
    <t>Organizowanie i prowadzenie szkoleń, kursów i warsztatów dla członków rodzin osób niepełnosprawnych, opiekunów, kadry i wolontariuszy</t>
  </si>
  <si>
    <t>Prowadzenie poradnictwa psychologicznego, społeczno-prawnego oraz udzielanie informacji na temat przysługujących uprawnień, dostępnych usług, sprzętu rehabilitacyjnego i pomocy technicznej</t>
  </si>
  <si>
    <t>Organizowanie i prowadzenie zintegrowanych działań na rzecz włączania osób niepełnosprawnych w rynek pracy</t>
  </si>
  <si>
    <t>Zakup, szkolenie i utrzymanie psów asystujących w trakcie szkolenia</t>
  </si>
  <si>
    <t>Utrzymanie psów asystujących</t>
  </si>
  <si>
    <t>Organizowanie i prowadzenie szkoleń dla tłumaczy języka migowego oraz tłumaczy-przewodników</t>
  </si>
  <si>
    <t>Organizowanie lokalnych, regionalnych i ogólnopolskich imprez kulturalnych, sportowych, turystycznych i rekreacyjnych</t>
  </si>
  <si>
    <t>Promowanie aktywności osób niepełnosprawnych w różnych dziedzinach życia społecznego i zawodowego</t>
  </si>
  <si>
    <t>Prowadzenie kampanii informacyjnych na rzecz integracji osób niepełnosprawnych i przeciwdziałaniu ich dyskryminacji</t>
  </si>
  <si>
    <t>Opracowywanie lub wydawanie publikacji, wydawnictw ciągłych oraz wydawnictw zwartych, stanowiących zamkniętą całość</t>
  </si>
  <si>
    <t>Świadczenie usług wspierających, które mają na celu umożliwienie lub wspomaganie niezależnego życia osób niepełnosprawnych</t>
  </si>
  <si>
    <t>Środki Funduszu wg algorytmu</t>
  </si>
  <si>
    <t>* Kwoty nie zawierają kosztów obsługi realizowanych zadań</t>
  </si>
  <si>
    <t>dolnośląskiego</t>
  </si>
  <si>
    <t>kujawsko-pomorskiego</t>
  </si>
  <si>
    <t>lubelskiego</t>
  </si>
  <si>
    <t>lubuskiego</t>
  </si>
  <si>
    <t>łódzkiego</t>
  </si>
  <si>
    <t>małopolskiego</t>
  </si>
  <si>
    <t>mazowieckiego</t>
  </si>
  <si>
    <t>opolskiego</t>
  </si>
  <si>
    <t>podkarpackiego</t>
  </si>
  <si>
    <t>podlaskiego</t>
  </si>
  <si>
    <t>pomorskiego</t>
  </si>
  <si>
    <t>śląskiego</t>
  </si>
  <si>
    <t>świętokrzyskiego</t>
  </si>
  <si>
    <t>warmińsko-mazurskiego</t>
  </si>
  <si>
    <t>wielkopolskiego</t>
  </si>
  <si>
    <t>zachodniopomorskiego</t>
  </si>
  <si>
    <t>Prowadzenie grupowych i indywidualnych zajęć usprawniających</t>
  </si>
  <si>
    <t>Kwota* [zł]</t>
  </si>
  <si>
    <t xml:space="preserve">Struktura wydatków województwa </t>
  </si>
  <si>
    <t>Dane województwa</t>
  </si>
  <si>
    <t>Odsetek woj. razem</t>
  </si>
  <si>
    <t>liczba realizowanych umów</t>
  </si>
  <si>
    <t>liczba wypłaconych dofinansowań</t>
  </si>
  <si>
    <t>Nr woj.</t>
  </si>
  <si>
    <t>Województwo</t>
  </si>
  <si>
    <t>Samorządy wojewódzkie ogółem</t>
  </si>
  <si>
    <t>liczba zaz działających ze środków PFRON</t>
  </si>
  <si>
    <t xml:space="preserve"> na rehabilitację zawodową i społeczną osób niepełnosprawnych ze środków PFRON w 2022 roku</t>
  </si>
  <si>
    <t>Struktura wydatków ogółem na rehabilitację zawodową i społeczną osób niepełnosprawnych ze środków PFRON w 2022 roku</t>
  </si>
  <si>
    <t>Michał Gadomski, Departament ds. Finansowych PFRON 03.03.2023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</si>
</sst>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b/>
      <i/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 Narrow"/>
      <family val="2"/>
      <charset val="238"/>
    </font>
    <font>
      <b/>
      <sz val="10"/>
      <name val="Arial CE"/>
      <charset val="238"/>
    </font>
    <font>
      <sz val="7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/>
    <xf numFmtId="0" fontId="9" fillId="0" borderId="0"/>
    <xf numFmtId="0" fontId="10" fillId="0" borderId="0"/>
    <xf numFmtId="0" fontId="1" fillId="0" borderId="0"/>
  </cellStyleXfs>
  <cellXfs count="6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2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/>
    </xf>
    <xf numFmtId="10" fontId="7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3" fontId="13" fillId="4" borderId="6" xfId="0" applyNumberFormat="1" applyFont="1" applyFill="1" applyBorder="1" applyAlignment="1">
      <alignment horizontal="right" vertical="center"/>
    </xf>
    <xf numFmtId="3" fontId="13" fillId="5" borderId="6" xfId="0" applyNumberFormat="1" applyFont="1" applyFill="1" applyBorder="1" applyAlignment="1">
      <alignment horizontal="right" vertical="center"/>
    </xf>
    <xf numFmtId="3" fontId="13" fillId="6" borderId="6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3" fontId="7" fillId="4" borderId="5" xfId="0" applyNumberFormat="1" applyFont="1" applyFill="1" applyBorder="1" applyAlignment="1">
      <alignment horizontal="right" vertical="center" wrapText="1"/>
    </xf>
    <xf numFmtId="3" fontId="7" fillId="5" borderId="5" xfId="0" applyNumberFormat="1" applyFont="1" applyFill="1" applyBorder="1" applyAlignment="1">
      <alignment horizontal="right" vertical="center" wrapText="1"/>
    </xf>
    <xf numFmtId="3" fontId="7" fillId="6" borderId="5" xfId="0" applyNumberFormat="1" applyFont="1" applyFill="1" applyBorder="1" applyAlignment="1">
      <alignment horizontal="right" vertical="center" wrapText="1"/>
    </xf>
    <xf numFmtId="0" fontId="0" fillId="7" borderId="5" xfId="0" applyFill="1" applyBorder="1" applyAlignment="1">
      <alignment horizontal="center" vertical="center"/>
    </xf>
    <xf numFmtId="0" fontId="0" fillId="0" borderId="5" xfId="0" applyBorder="1"/>
    <xf numFmtId="4" fontId="7" fillId="3" borderId="5" xfId="0" applyNumberFormat="1" applyFont="1" applyFill="1" applyBorder="1" applyAlignment="1">
      <alignment horizontal="right" vertical="center"/>
    </xf>
    <xf numFmtId="3" fontId="11" fillId="0" borderId="5" xfId="1" applyNumberFormat="1" applyFont="1" applyFill="1" applyBorder="1" applyAlignment="1">
      <alignment horizontal="right" vertical="center" wrapText="1"/>
    </xf>
    <xf numFmtId="0" fontId="11" fillId="0" borderId="5" xfId="2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11" fillId="0" borderId="5" xfId="2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3" fontId="7" fillId="8" borderId="5" xfId="0" applyNumberFormat="1" applyFont="1" applyFill="1" applyBorder="1" applyAlignment="1">
      <alignment horizontal="right" vertical="center" wrapText="1"/>
    </xf>
    <xf numFmtId="3" fontId="11" fillId="9" borderId="5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4" fontId="12" fillId="3" borderId="4" xfId="0" applyNumberFormat="1" applyFont="1" applyFill="1" applyBorder="1" applyAlignment="1">
      <alignment horizontal="center" vertical="center"/>
    </xf>
  </cellXfs>
  <cellStyles count="4">
    <cellStyle name="Normalny" xfId="0" builtinId="0"/>
    <cellStyle name="Normalny 2" xfId="3"/>
    <cellStyle name="Normalny_Arkusz3" xfId="1"/>
    <cellStyle name="Normalny_Arkusz4" xfId="2"/>
  </cellStyles>
  <dxfs count="0"/>
  <tableStyles count="0" defaultTableStyle="TableStyleMedium9" defaultPivotStyle="PivotStyleLight16"/>
  <colors>
    <mruColors>
      <color rgb="FFFFFF99"/>
      <color rgb="FFFFD9FF"/>
      <color rgb="FFFFFFCC"/>
      <color rgb="FFCCFFCC"/>
      <color rgb="FFFFCCFF"/>
      <color rgb="FFCCFFFF"/>
      <color rgb="FFCCE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0"/>
  <sheetViews>
    <sheetView workbookViewId="0">
      <selection activeCell="B28" sqref="B28"/>
    </sheetView>
  </sheetViews>
  <sheetFormatPr defaultRowHeight="13.2" x14ac:dyDescent="0.25"/>
  <cols>
    <col min="1" max="1" width="7" customWidth="1"/>
    <col min="2" max="2" width="22.33203125" customWidth="1"/>
  </cols>
  <sheetData>
    <row r="1" spans="1:2" x14ac:dyDescent="0.25">
      <c r="A1" s="26" t="s">
        <v>62</v>
      </c>
      <c r="B1" s="26" t="s">
        <v>63</v>
      </c>
    </row>
    <row r="2" spans="1:2" x14ac:dyDescent="0.25">
      <c r="A2" s="26">
        <v>1</v>
      </c>
      <c r="B2" s="27" t="s">
        <v>39</v>
      </c>
    </row>
    <row r="3" spans="1:2" x14ac:dyDescent="0.25">
      <c r="A3" s="26">
        <v>2</v>
      </c>
      <c r="B3" s="27" t="s">
        <v>40</v>
      </c>
    </row>
    <row r="4" spans="1:2" x14ac:dyDescent="0.25">
      <c r="A4" s="26">
        <v>3</v>
      </c>
      <c r="B4" s="27" t="s">
        <v>41</v>
      </c>
    </row>
    <row r="5" spans="1:2" x14ac:dyDescent="0.25">
      <c r="A5" s="26">
        <v>4</v>
      </c>
      <c r="B5" s="27" t="s">
        <v>42</v>
      </c>
    </row>
    <row r="6" spans="1:2" x14ac:dyDescent="0.25">
      <c r="A6" s="26">
        <v>5</v>
      </c>
      <c r="B6" s="27" t="s">
        <v>43</v>
      </c>
    </row>
    <row r="7" spans="1:2" x14ac:dyDescent="0.25">
      <c r="A7" s="26">
        <v>6</v>
      </c>
      <c r="B7" s="27" t="s">
        <v>44</v>
      </c>
    </row>
    <row r="8" spans="1:2" x14ac:dyDescent="0.25">
      <c r="A8" s="26">
        <v>7</v>
      </c>
      <c r="B8" s="27" t="s">
        <v>45</v>
      </c>
    </row>
    <row r="9" spans="1:2" x14ac:dyDescent="0.25">
      <c r="A9" s="26">
        <v>8</v>
      </c>
      <c r="B9" s="27" t="s">
        <v>46</v>
      </c>
    </row>
    <row r="10" spans="1:2" x14ac:dyDescent="0.25">
      <c r="A10" s="26">
        <v>9</v>
      </c>
      <c r="B10" s="27" t="s">
        <v>47</v>
      </c>
    </row>
    <row r="11" spans="1:2" x14ac:dyDescent="0.25">
      <c r="A11" s="26">
        <v>10</v>
      </c>
      <c r="B11" s="27" t="s">
        <v>48</v>
      </c>
    </row>
    <row r="12" spans="1:2" x14ac:dyDescent="0.25">
      <c r="A12" s="26">
        <v>11</v>
      </c>
      <c r="B12" s="27" t="s">
        <v>49</v>
      </c>
    </row>
    <row r="13" spans="1:2" x14ac:dyDescent="0.25">
      <c r="A13" s="26">
        <v>12</v>
      </c>
      <c r="B13" s="27" t="s">
        <v>50</v>
      </c>
    </row>
    <row r="14" spans="1:2" x14ac:dyDescent="0.25">
      <c r="A14" s="26">
        <v>13</v>
      </c>
      <c r="B14" s="27" t="s">
        <v>51</v>
      </c>
    </row>
    <row r="15" spans="1:2" x14ac:dyDescent="0.25">
      <c r="A15" s="26">
        <v>14</v>
      </c>
      <c r="B15" s="27" t="s">
        <v>52</v>
      </c>
    </row>
    <row r="16" spans="1:2" x14ac:dyDescent="0.25">
      <c r="A16" s="26">
        <v>15</v>
      </c>
      <c r="B16" s="27" t="s">
        <v>53</v>
      </c>
    </row>
    <row r="17" spans="1:2" x14ac:dyDescent="0.25">
      <c r="A17" s="26">
        <v>16</v>
      </c>
      <c r="B17" s="27" t="s">
        <v>54</v>
      </c>
    </row>
    <row r="19" spans="1:2" x14ac:dyDescent="0.25">
      <c r="B19" t="s">
        <v>57</v>
      </c>
    </row>
    <row r="20" spans="1:2" x14ac:dyDescent="0.25">
      <c r="B20" t="s">
        <v>66</v>
      </c>
    </row>
  </sheetData>
  <pageMargins left="0.7" right="0.7" top="0.75" bottom="0.75" header="0.3" footer="0.3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3" ht="15.9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3" ht="15.9" customHeight="1" x14ac:dyDescent="0.25">
      <c r="A3" s="57" t="str">
        <f>CONCATENATE(lista!B19,lista!B9,lista!B20)</f>
        <v>Struktura wydatków województwa opolskiego na rehabilitację zawodową i społeczną osób niepełnosprawnych ze środków PFRON w 2022 roku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3" ht="15.9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3" ht="15.9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3" ht="15.9" customHeight="1" x14ac:dyDescent="0.25">
      <c r="A6" s="60" t="s">
        <v>5</v>
      </c>
      <c r="B6" s="62" t="s">
        <v>0</v>
      </c>
      <c r="C6" s="61"/>
      <c r="D6" s="61"/>
      <c r="E6" s="61"/>
      <c r="F6" s="61"/>
      <c r="G6" s="61"/>
      <c r="H6" s="61"/>
      <c r="I6" s="60" t="s">
        <v>58</v>
      </c>
      <c r="J6" s="60"/>
      <c r="K6" s="60"/>
      <c r="L6" s="62" t="s">
        <v>59</v>
      </c>
    </row>
    <row r="7" spans="1:13" s="2" customFormat="1" ht="21.9" customHeight="1" x14ac:dyDescent="0.25">
      <c r="A7" s="61"/>
      <c r="B7" s="61"/>
      <c r="C7" s="61"/>
      <c r="D7" s="61"/>
      <c r="E7" s="61"/>
      <c r="F7" s="61"/>
      <c r="G7" s="61"/>
      <c r="H7" s="61"/>
      <c r="I7" s="8" t="s">
        <v>56</v>
      </c>
      <c r="J7" s="8" t="s">
        <v>1</v>
      </c>
      <c r="K7" s="35" t="s">
        <v>4</v>
      </c>
      <c r="L7" s="62"/>
    </row>
    <row r="8" spans="1:13" s="2" customFormat="1" ht="16.5" customHeight="1" x14ac:dyDescent="0.25">
      <c r="A8" s="34">
        <f t="shared" ref="A8:A10" si="0">A7+1</f>
        <v>1</v>
      </c>
      <c r="B8" s="51" t="s">
        <v>23</v>
      </c>
      <c r="C8" s="51"/>
      <c r="D8" s="51"/>
      <c r="E8" s="51"/>
      <c r="F8" s="51"/>
      <c r="G8" s="51"/>
      <c r="H8" s="51"/>
      <c r="I8" s="10">
        <v>7866000</v>
      </c>
      <c r="J8" s="23">
        <v>5</v>
      </c>
      <c r="K8" s="13">
        <f>I8/I25*100</f>
        <v>79.13613840393495</v>
      </c>
      <c r="L8" s="13">
        <v>73.803259253940212</v>
      </c>
    </row>
    <row r="9" spans="1:13" s="2" customFormat="1" ht="16.5" customHeight="1" x14ac:dyDescent="0.25">
      <c r="A9" s="34">
        <f t="shared" si="0"/>
        <v>2</v>
      </c>
      <c r="B9" s="51" t="s">
        <v>24</v>
      </c>
      <c r="C9" s="51"/>
      <c r="D9" s="51"/>
      <c r="E9" s="51"/>
      <c r="F9" s="51"/>
      <c r="G9" s="51"/>
      <c r="H9" s="51"/>
      <c r="I9" s="10">
        <v>970132</v>
      </c>
      <c r="J9" s="24">
        <v>3</v>
      </c>
      <c r="K9" s="13">
        <f>I9/I25*100</f>
        <v>9.760043252235727</v>
      </c>
      <c r="L9" s="13">
        <v>18.710887090925887</v>
      </c>
    </row>
    <row r="10" spans="1:13" s="2" customFormat="1" ht="16.5" customHeight="1" x14ac:dyDescent="0.25">
      <c r="A10" s="34">
        <f t="shared" si="0"/>
        <v>3</v>
      </c>
      <c r="B10" s="51" t="s">
        <v>22</v>
      </c>
      <c r="C10" s="51"/>
      <c r="D10" s="51"/>
      <c r="E10" s="51"/>
      <c r="F10" s="51"/>
      <c r="G10" s="51"/>
      <c r="H10" s="51"/>
      <c r="I10" s="10">
        <f>SUM(I11:I24)</f>
        <v>1103701</v>
      </c>
      <c r="J10" s="39">
        <f>SUM(J11:J24)</f>
        <v>35</v>
      </c>
      <c r="K10" s="13">
        <f>I10/I25*100</f>
        <v>11.103818343829317</v>
      </c>
      <c r="L10" s="13">
        <v>7.4858536551339006</v>
      </c>
    </row>
    <row r="11" spans="1:13" ht="15" customHeight="1" x14ac:dyDescent="0.25">
      <c r="A11" s="11" t="s">
        <v>7</v>
      </c>
      <c r="B11" s="48" t="s">
        <v>21</v>
      </c>
      <c r="C11" s="52"/>
      <c r="D11" s="52"/>
      <c r="E11" s="52"/>
      <c r="F11" s="52"/>
      <c r="G11" s="52"/>
      <c r="H11" s="52"/>
      <c r="I11" s="29">
        <v>0</v>
      </c>
      <c r="J11" s="30">
        <v>0</v>
      </c>
      <c r="K11" s="14">
        <f>I11/I10*100</f>
        <v>0</v>
      </c>
      <c r="L11" s="14">
        <v>12.682508043231572</v>
      </c>
      <c r="M11" s="6"/>
    </row>
    <row r="12" spans="1:13" s="3" customFormat="1" ht="15" customHeight="1" x14ac:dyDescent="0.25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221150</v>
      </c>
      <c r="J12" s="30">
        <v>7</v>
      </c>
      <c r="K12" s="14">
        <f>I12/I10*100</f>
        <v>20.037129621156456</v>
      </c>
      <c r="L12" s="14">
        <v>8.3941109094695499</v>
      </c>
      <c r="M12" s="7"/>
    </row>
    <row r="13" spans="1:13" s="3" customFormat="1" ht="15" customHeight="1" x14ac:dyDescent="0.25">
      <c r="A13" s="11" t="s">
        <v>9</v>
      </c>
      <c r="B13" s="49" t="s">
        <v>26</v>
      </c>
      <c r="C13" s="49"/>
      <c r="D13" s="49"/>
      <c r="E13" s="49"/>
      <c r="F13" s="49"/>
      <c r="G13" s="49"/>
      <c r="H13" s="49"/>
      <c r="I13" s="29">
        <v>0</v>
      </c>
      <c r="J13" s="30">
        <v>0</v>
      </c>
      <c r="K13" s="14">
        <f>I13/I10*100</f>
        <v>0</v>
      </c>
      <c r="L13" s="14">
        <v>8.3276878418639058</v>
      </c>
      <c r="M13" s="7"/>
    </row>
    <row r="14" spans="1:13" s="3" customFormat="1" ht="24" customHeight="1" x14ac:dyDescent="0.25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f>I14/I10*100</f>
        <v>0</v>
      </c>
      <c r="L14" s="14">
        <v>1.9363947197300364</v>
      </c>
      <c r="M14" s="7"/>
    </row>
    <row r="15" spans="1:13" s="3" customFormat="1" ht="15" customHeight="1" x14ac:dyDescent="0.25">
      <c r="A15" s="11" t="s">
        <v>11</v>
      </c>
      <c r="B15" s="49" t="s">
        <v>55</v>
      </c>
      <c r="C15" s="49"/>
      <c r="D15" s="49"/>
      <c r="E15" s="49"/>
      <c r="F15" s="49"/>
      <c r="G15" s="49"/>
      <c r="H15" s="49"/>
      <c r="I15" s="29">
        <v>269208</v>
      </c>
      <c r="J15" s="30">
        <v>8</v>
      </c>
      <c r="K15" s="14">
        <f>I15/I10*100</f>
        <v>24.391388609777469</v>
      </c>
      <c r="L15" s="14">
        <v>26.759533938824688</v>
      </c>
      <c r="M15" s="7"/>
    </row>
    <row r="16" spans="1:13" ht="15" customHeight="1" x14ac:dyDescent="0.25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0</v>
      </c>
      <c r="J16" s="30">
        <v>0</v>
      </c>
      <c r="K16" s="14">
        <f>I16/I10*100</f>
        <v>0</v>
      </c>
      <c r="L16" s="14">
        <v>4.8028983259028184</v>
      </c>
      <c r="M16" s="6"/>
    </row>
    <row r="17" spans="1:13" ht="15" customHeight="1" x14ac:dyDescent="0.25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</v>
      </c>
      <c r="M17" s="6"/>
    </row>
    <row r="18" spans="1:13" ht="15" customHeight="1" x14ac:dyDescent="0.25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0.29019915763883869</v>
      </c>
      <c r="M19" s="6"/>
    </row>
    <row r="20" spans="1:13" ht="15" customHeight="1" x14ac:dyDescent="0.25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462223</v>
      </c>
      <c r="J20" s="30">
        <v>17</v>
      </c>
      <c r="K20" s="14">
        <f>I20/I10*100</f>
        <v>41.879367691068502</v>
      </c>
      <c r="L20" s="14">
        <v>22.864479516853599</v>
      </c>
      <c r="M20" s="6"/>
    </row>
    <row r="21" spans="1:13" ht="15" customHeight="1" x14ac:dyDescent="0.25">
      <c r="A21" s="11" t="s">
        <v>17</v>
      </c>
      <c r="B21" s="49" t="s">
        <v>33</v>
      </c>
      <c r="C21" s="49"/>
      <c r="D21" s="49"/>
      <c r="E21" s="49"/>
      <c r="F21" s="49"/>
      <c r="G21" s="49"/>
      <c r="H21" s="49"/>
      <c r="I21" s="29">
        <v>151120</v>
      </c>
      <c r="J21" s="30">
        <v>3</v>
      </c>
      <c r="K21" s="14">
        <f>I21/I10*100</f>
        <v>13.692114077997575</v>
      </c>
      <c r="L21" s="14">
        <v>6.6499515493580299</v>
      </c>
      <c r="M21" s="6"/>
    </row>
    <row r="22" spans="1:13" ht="15" customHeight="1" x14ac:dyDescent="0.25">
      <c r="A22" s="11" t="s">
        <v>18</v>
      </c>
      <c r="B22" s="50" t="s">
        <v>34</v>
      </c>
      <c r="C22" s="50"/>
      <c r="D22" s="50"/>
      <c r="E22" s="50"/>
      <c r="F22" s="50"/>
      <c r="G22" s="50"/>
      <c r="H22" s="50"/>
      <c r="I22" s="29">
        <v>0</v>
      </c>
      <c r="J22" s="30">
        <v>0</v>
      </c>
      <c r="K22" s="14">
        <f>I22/I10*100</f>
        <v>0</v>
      </c>
      <c r="L22" s="14">
        <v>2.7810030982910523</v>
      </c>
      <c r="M22" s="6"/>
    </row>
    <row r="23" spans="1:13" ht="15" customHeight="1" x14ac:dyDescent="0.25">
      <c r="A23" s="11" t="s">
        <v>19</v>
      </c>
      <c r="B23" s="49" t="s">
        <v>35</v>
      </c>
      <c r="C23" s="49"/>
      <c r="D23" s="49"/>
      <c r="E23" s="49"/>
      <c r="F23" s="49"/>
      <c r="G23" s="49"/>
      <c r="H23" s="49"/>
      <c r="I23" s="29">
        <v>0</v>
      </c>
      <c r="J23" s="30">
        <v>0</v>
      </c>
      <c r="K23" s="14">
        <f>I23/I10*100</f>
        <v>0</v>
      </c>
      <c r="L23" s="14">
        <v>2.6367880624418274</v>
      </c>
      <c r="M23" s="6"/>
    </row>
    <row r="24" spans="1:13" ht="15" customHeight="1" x14ac:dyDescent="0.25">
      <c r="A24" s="11" t="s">
        <v>20</v>
      </c>
      <c r="B24" s="49" t="s">
        <v>36</v>
      </c>
      <c r="C24" s="49"/>
      <c r="D24" s="49"/>
      <c r="E24" s="49"/>
      <c r="F24" s="49"/>
      <c r="G24" s="49"/>
      <c r="H24" s="49"/>
      <c r="I24" s="29">
        <v>0</v>
      </c>
      <c r="J24" s="30">
        <v>0</v>
      </c>
      <c r="K24" s="14">
        <f>I24/I10*100</f>
        <v>0</v>
      </c>
      <c r="L24" s="14">
        <v>1.8744448363940822</v>
      </c>
      <c r="M24" s="6"/>
    </row>
    <row r="25" spans="1:13" s="3" customFormat="1" ht="15" customHeight="1" x14ac:dyDescent="0.25">
      <c r="A25" s="34">
        <v>4</v>
      </c>
      <c r="B25" s="51" t="s">
        <v>3</v>
      </c>
      <c r="C25" s="51"/>
      <c r="D25" s="51"/>
      <c r="E25" s="51"/>
      <c r="F25" s="51"/>
      <c r="G25" s="51"/>
      <c r="H25" s="51"/>
      <c r="I25" s="10">
        <f>I8+I9+I10</f>
        <v>9939833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2" t="s">
        <v>37</v>
      </c>
      <c r="C26" s="43"/>
      <c r="D26" s="43"/>
      <c r="E26" s="43"/>
      <c r="F26" s="43"/>
      <c r="G26" s="43"/>
      <c r="H26" s="44"/>
      <c r="I26" s="17">
        <v>9942875</v>
      </c>
      <c r="J26" s="18" t="s">
        <v>6</v>
      </c>
      <c r="K26" s="63">
        <f>I25/I26*100</f>
        <v>99.969405227361293</v>
      </c>
      <c r="L26" s="64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5" t="s">
        <v>60</v>
      </c>
      <c r="E28" s="46"/>
      <c r="F28" s="46"/>
      <c r="G28" s="21"/>
      <c r="H28" s="22" t="s">
        <v>61</v>
      </c>
    </row>
    <row r="29" spans="1:13" x14ac:dyDescent="0.25"/>
    <row r="30" spans="1:13" x14ac:dyDescent="0.25">
      <c r="B30" s="47" t="s">
        <v>38</v>
      </c>
      <c r="C30" s="47"/>
      <c r="D30" s="47"/>
      <c r="E30" s="47"/>
      <c r="F30" s="47"/>
      <c r="G30" s="47"/>
      <c r="H30" s="47"/>
    </row>
    <row r="31" spans="1:13" x14ac:dyDescent="0.25"/>
    <row r="32" spans="1:13" x14ac:dyDescent="0.25">
      <c r="B32" s="1" t="s">
        <v>68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3" ht="15.9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3" ht="15.9" customHeight="1" x14ac:dyDescent="0.25">
      <c r="A3" s="57" t="str">
        <f>CONCATENATE(lista!B19,lista!B10,lista!B20)</f>
        <v>Struktura wydatków województwa podkarpackiego na rehabilitację zawodową i społeczną osób niepełnosprawnych ze środków PFRON w 2022 roku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3" ht="15.9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3" ht="15.9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3" ht="15.9" customHeight="1" x14ac:dyDescent="0.25">
      <c r="A6" s="60" t="s">
        <v>5</v>
      </c>
      <c r="B6" s="62" t="s">
        <v>0</v>
      </c>
      <c r="C6" s="61"/>
      <c r="D6" s="61"/>
      <c r="E6" s="61"/>
      <c r="F6" s="61"/>
      <c r="G6" s="61"/>
      <c r="H6" s="61"/>
      <c r="I6" s="60" t="s">
        <v>58</v>
      </c>
      <c r="J6" s="60"/>
      <c r="K6" s="60"/>
      <c r="L6" s="62" t="s">
        <v>59</v>
      </c>
    </row>
    <row r="7" spans="1:13" s="2" customFormat="1" ht="21.9" customHeight="1" x14ac:dyDescent="0.25">
      <c r="A7" s="61"/>
      <c r="B7" s="61"/>
      <c r="C7" s="61"/>
      <c r="D7" s="61"/>
      <c r="E7" s="61"/>
      <c r="F7" s="61"/>
      <c r="G7" s="61"/>
      <c r="H7" s="61"/>
      <c r="I7" s="8" t="s">
        <v>56</v>
      </c>
      <c r="J7" s="8" t="s">
        <v>1</v>
      </c>
      <c r="K7" s="35" t="s">
        <v>4</v>
      </c>
      <c r="L7" s="62"/>
    </row>
    <row r="8" spans="1:13" s="2" customFormat="1" ht="16.5" customHeight="1" x14ac:dyDescent="0.25">
      <c r="A8" s="34">
        <f t="shared" ref="A8:A10" si="0">A7+1</f>
        <v>1</v>
      </c>
      <c r="B8" s="51" t="s">
        <v>23</v>
      </c>
      <c r="C8" s="51"/>
      <c r="D8" s="51"/>
      <c r="E8" s="51"/>
      <c r="F8" s="51"/>
      <c r="G8" s="51"/>
      <c r="H8" s="51"/>
      <c r="I8" s="10">
        <v>23441236</v>
      </c>
      <c r="J8" s="23">
        <v>12</v>
      </c>
      <c r="K8" s="13">
        <f>I8/I25*100</f>
        <v>84.73634415138406</v>
      </c>
      <c r="L8" s="13">
        <v>73.803259253940212</v>
      </c>
    </row>
    <row r="9" spans="1:13" s="2" customFormat="1" ht="16.5" customHeight="1" x14ac:dyDescent="0.25">
      <c r="A9" s="34">
        <f t="shared" si="0"/>
        <v>2</v>
      </c>
      <c r="B9" s="51" t="s">
        <v>24</v>
      </c>
      <c r="C9" s="51"/>
      <c r="D9" s="51"/>
      <c r="E9" s="51"/>
      <c r="F9" s="51"/>
      <c r="G9" s="51"/>
      <c r="H9" s="51"/>
      <c r="I9" s="10">
        <v>3351863</v>
      </c>
      <c r="J9" s="24">
        <v>13</v>
      </c>
      <c r="K9" s="13">
        <f>I9/I25*100</f>
        <v>12.116452251762261</v>
      </c>
      <c r="L9" s="13">
        <v>18.710887090925887</v>
      </c>
    </row>
    <row r="10" spans="1:13" s="2" customFormat="1" ht="16.5" customHeight="1" x14ac:dyDescent="0.25">
      <c r="A10" s="34">
        <f t="shared" si="0"/>
        <v>3</v>
      </c>
      <c r="B10" s="51" t="s">
        <v>22</v>
      </c>
      <c r="C10" s="51"/>
      <c r="D10" s="51"/>
      <c r="E10" s="51"/>
      <c r="F10" s="51"/>
      <c r="G10" s="51"/>
      <c r="H10" s="51"/>
      <c r="I10" s="10">
        <f>SUM(I11:I24)</f>
        <v>870634</v>
      </c>
      <c r="J10" s="39">
        <f>SUM(J11:J24)</f>
        <v>44</v>
      </c>
      <c r="K10" s="13">
        <f>I10/I25*100</f>
        <v>3.1472035968536858</v>
      </c>
      <c r="L10" s="13">
        <v>7.4858536551339006</v>
      </c>
    </row>
    <row r="11" spans="1:13" ht="15" customHeight="1" x14ac:dyDescent="0.25">
      <c r="A11" s="11" t="s">
        <v>7</v>
      </c>
      <c r="B11" s="48" t="s">
        <v>21</v>
      </c>
      <c r="C11" s="52"/>
      <c r="D11" s="52"/>
      <c r="E11" s="52"/>
      <c r="F11" s="52"/>
      <c r="G11" s="52"/>
      <c r="H11" s="52"/>
      <c r="I11" s="29">
        <v>125940</v>
      </c>
      <c r="J11" s="30">
        <v>4</v>
      </c>
      <c r="K11" s="14">
        <v>0</v>
      </c>
      <c r="L11" s="14">
        <v>12.682508043231572</v>
      </c>
      <c r="M11" s="6"/>
    </row>
    <row r="12" spans="1:13" s="3" customFormat="1" ht="15" customHeight="1" x14ac:dyDescent="0.25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80617</v>
      </c>
      <c r="J12" s="30">
        <v>7</v>
      </c>
      <c r="K12" s="14">
        <v>0</v>
      </c>
      <c r="L12" s="14">
        <v>8.3941109094695499</v>
      </c>
      <c r="M12" s="7"/>
    </row>
    <row r="13" spans="1:13" s="3" customFormat="1" ht="15" customHeight="1" x14ac:dyDescent="0.25">
      <c r="A13" s="11" t="s">
        <v>9</v>
      </c>
      <c r="B13" s="49" t="s">
        <v>26</v>
      </c>
      <c r="C13" s="49"/>
      <c r="D13" s="49"/>
      <c r="E13" s="49"/>
      <c r="F13" s="49"/>
      <c r="G13" s="49"/>
      <c r="H13" s="49"/>
      <c r="I13" s="29">
        <v>0</v>
      </c>
      <c r="J13" s="30">
        <v>0</v>
      </c>
      <c r="K13" s="14">
        <v>0</v>
      </c>
      <c r="L13" s="14">
        <v>8.3276878418639058</v>
      </c>
      <c r="M13" s="7"/>
    </row>
    <row r="14" spans="1:13" s="3" customFormat="1" ht="24" customHeight="1" x14ac:dyDescent="0.25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41749</v>
      </c>
      <c r="J14" s="30">
        <v>2</v>
      </c>
      <c r="K14" s="14">
        <v>0</v>
      </c>
      <c r="L14" s="14">
        <v>1.9363947197300364</v>
      </c>
      <c r="M14" s="7"/>
    </row>
    <row r="15" spans="1:13" s="3" customFormat="1" ht="15" customHeight="1" x14ac:dyDescent="0.25">
      <c r="A15" s="11" t="s">
        <v>11</v>
      </c>
      <c r="B15" s="49" t="s">
        <v>55</v>
      </c>
      <c r="C15" s="49"/>
      <c r="D15" s="49"/>
      <c r="E15" s="49"/>
      <c r="F15" s="49"/>
      <c r="G15" s="49"/>
      <c r="H15" s="49"/>
      <c r="I15" s="29">
        <v>178844</v>
      </c>
      <c r="J15" s="30">
        <v>4</v>
      </c>
      <c r="K15" s="14">
        <v>0</v>
      </c>
      <c r="L15" s="14">
        <v>26.759533938824688</v>
      </c>
      <c r="M15" s="7"/>
    </row>
    <row r="16" spans="1:13" ht="15" customHeight="1" x14ac:dyDescent="0.25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54000</v>
      </c>
      <c r="J16" s="30">
        <v>1</v>
      </c>
      <c r="K16" s="14">
        <v>0</v>
      </c>
      <c r="L16" s="14">
        <v>4.8028983259028184</v>
      </c>
      <c r="M16" s="6"/>
    </row>
    <row r="17" spans="1:13" ht="15" customHeight="1" x14ac:dyDescent="0.25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v>0</v>
      </c>
      <c r="L17" s="14">
        <v>0</v>
      </c>
      <c r="M17" s="6"/>
    </row>
    <row r="18" spans="1:13" ht="15" customHeight="1" x14ac:dyDescent="0.25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v>0</v>
      </c>
      <c r="L18" s="14">
        <v>0</v>
      </c>
      <c r="M18" s="6"/>
    </row>
    <row r="19" spans="1:13" ht="15" customHeight="1" x14ac:dyDescent="0.25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v>0</v>
      </c>
      <c r="L19" s="14">
        <v>0.29019915763883869</v>
      </c>
      <c r="M19" s="6"/>
    </row>
    <row r="20" spans="1:13" ht="15" customHeight="1" x14ac:dyDescent="0.25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302140</v>
      </c>
      <c r="J20" s="30">
        <v>24</v>
      </c>
      <c r="K20" s="14">
        <v>0</v>
      </c>
      <c r="L20" s="14">
        <v>22.864479516853599</v>
      </c>
      <c r="M20" s="6"/>
    </row>
    <row r="21" spans="1:13" ht="15" customHeight="1" x14ac:dyDescent="0.25">
      <c r="A21" s="11" t="s">
        <v>17</v>
      </c>
      <c r="B21" s="49" t="s">
        <v>33</v>
      </c>
      <c r="C21" s="49"/>
      <c r="D21" s="49"/>
      <c r="E21" s="49"/>
      <c r="F21" s="49"/>
      <c r="G21" s="49"/>
      <c r="H21" s="49"/>
      <c r="I21" s="29">
        <v>52330</v>
      </c>
      <c r="J21" s="30">
        <v>1</v>
      </c>
      <c r="K21" s="14">
        <v>0</v>
      </c>
      <c r="L21" s="14">
        <v>6.6499515493580299</v>
      </c>
      <c r="M21" s="6"/>
    </row>
    <row r="22" spans="1:13" ht="15" customHeight="1" x14ac:dyDescent="0.25">
      <c r="A22" s="11" t="s">
        <v>18</v>
      </c>
      <c r="B22" s="50" t="s">
        <v>34</v>
      </c>
      <c r="C22" s="50"/>
      <c r="D22" s="50"/>
      <c r="E22" s="50"/>
      <c r="F22" s="50"/>
      <c r="G22" s="50"/>
      <c r="H22" s="50"/>
      <c r="I22" s="29">
        <v>0</v>
      </c>
      <c r="J22" s="30">
        <v>0</v>
      </c>
      <c r="K22" s="14">
        <v>0</v>
      </c>
      <c r="L22" s="14">
        <v>2.7810030982910523</v>
      </c>
      <c r="M22" s="6"/>
    </row>
    <row r="23" spans="1:13" ht="15" customHeight="1" x14ac:dyDescent="0.25">
      <c r="A23" s="11" t="s">
        <v>19</v>
      </c>
      <c r="B23" s="49" t="s">
        <v>35</v>
      </c>
      <c r="C23" s="49"/>
      <c r="D23" s="49"/>
      <c r="E23" s="49"/>
      <c r="F23" s="49"/>
      <c r="G23" s="49"/>
      <c r="H23" s="49"/>
      <c r="I23" s="29">
        <v>35014</v>
      </c>
      <c r="J23" s="30">
        <v>1</v>
      </c>
      <c r="K23" s="14">
        <v>0</v>
      </c>
      <c r="L23" s="14">
        <v>2.6367880624418274</v>
      </c>
      <c r="M23" s="6"/>
    </row>
    <row r="24" spans="1:13" ht="15" customHeight="1" x14ac:dyDescent="0.25">
      <c r="A24" s="11" t="s">
        <v>20</v>
      </c>
      <c r="B24" s="49" t="s">
        <v>36</v>
      </c>
      <c r="C24" s="49"/>
      <c r="D24" s="49"/>
      <c r="E24" s="49"/>
      <c r="F24" s="49"/>
      <c r="G24" s="49"/>
      <c r="H24" s="49"/>
      <c r="I24" s="29">
        <v>0</v>
      </c>
      <c r="J24" s="30">
        <v>0</v>
      </c>
      <c r="K24" s="14">
        <v>0</v>
      </c>
      <c r="L24" s="14">
        <v>1.8744448363940822</v>
      </c>
      <c r="M24" s="6"/>
    </row>
    <row r="25" spans="1:13" s="3" customFormat="1" ht="15" customHeight="1" x14ac:dyDescent="0.25">
      <c r="A25" s="34">
        <v>4</v>
      </c>
      <c r="B25" s="51" t="s">
        <v>3</v>
      </c>
      <c r="C25" s="51"/>
      <c r="D25" s="51"/>
      <c r="E25" s="51"/>
      <c r="F25" s="51"/>
      <c r="G25" s="51"/>
      <c r="H25" s="51"/>
      <c r="I25" s="10">
        <f>I8+I9+I10</f>
        <v>27663733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2" t="s">
        <v>37</v>
      </c>
      <c r="C26" s="43"/>
      <c r="D26" s="43"/>
      <c r="E26" s="43"/>
      <c r="F26" s="43"/>
      <c r="G26" s="43"/>
      <c r="H26" s="44"/>
      <c r="I26" s="17">
        <v>28920831</v>
      </c>
      <c r="J26" s="18" t="s">
        <v>6</v>
      </c>
      <c r="K26" s="63">
        <f>I25/I26*100</f>
        <v>95.653313004733505</v>
      </c>
      <c r="L26" s="64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5" t="s">
        <v>60</v>
      </c>
      <c r="E28" s="46"/>
      <c r="F28" s="46"/>
      <c r="G28" s="21"/>
      <c r="H28" s="22" t="s">
        <v>61</v>
      </c>
    </row>
    <row r="29" spans="1:13" x14ac:dyDescent="0.25"/>
    <row r="30" spans="1:13" x14ac:dyDescent="0.25">
      <c r="B30" s="47" t="s">
        <v>38</v>
      </c>
      <c r="C30" s="47"/>
      <c r="D30" s="47"/>
      <c r="E30" s="47"/>
      <c r="F30" s="47"/>
      <c r="G30" s="47"/>
      <c r="H30" s="47"/>
    </row>
    <row r="31" spans="1:13" x14ac:dyDescent="0.25"/>
    <row r="32" spans="1:13" x14ac:dyDescent="0.25">
      <c r="B32" s="1" t="s">
        <v>68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3" ht="15.9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3" ht="15.9" customHeight="1" x14ac:dyDescent="0.25">
      <c r="A3" s="57" t="str">
        <f>CONCATENATE(lista!B19,lista!B11,lista!B20)</f>
        <v>Struktura wydatków województwa podlaskiego na rehabilitację zawodową i społeczną osób niepełnosprawnych ze środków PFRON w 2022 roku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3" ht="15.9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3" ht="15.9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3" ht="15.9" customHeight="1" x14ac:dyDescent="0.25">
      <c r="A6" s="60" t="s">
        <v>5</v>
      </c>
      <c r="B6" s="62" t="s">
        <v>0</v>
      </c>
      <c r="C6" s="61"/>
      <c r="D6" s="61"/>
      <c r="E6" s="61"/>
      <c r="F6" s="61"/>
      <c r="G6" s="61"/>
      <c r="H6" s="61"/>
      <c r="I6" s="60" t="s">
        <v>58</v>
      </c>
      <c r="J6" s="60"/>
      <c r="K6" s="60"/>
      <c r="L6" s="62" t="s">
        <v>59</v>
      </c>
    </row>
    <row r="7" spans="1:13" s="2" customFormat="1" ht="21.9" customHeight="1" x14ac:dyDescent="0.25">
      <c r="A7" s="61"/>
      <c r="B7" s="61"/>
      <c r="C7" s="61"/>
      <c r="D7" s="61"/>
      <c r="E7" s="61"/>
      <c r="F7" s="61"/>
      <c r="G7" s="61"/>
      <c r="H7" s="61"/>
      <c r="I7" s="8" t="s">
        <v>56</v>
      </c>
      <c r="J7" s="8" t="s">
        <v>1</v>
      </c>
      <c r="K7" s="35" t="s">
        <v>4</v>
      </c>
      <c r="L7" s="62"/>
    </row>
    <row r="8" spans="1:13" s="2" customFormat="1" ht="16.5" customHeight="1" x14ac:dyDescent="0.25">
      <c r="A8" s="34">
        <f t="shared" ref="A8:A10" si="0">A7+1</f>
        <v>1</v>
      </c>
      <c r="B8" s="51" t="s">
        <v>23</v>
      </c>
      <c r="C8" s="51"/>
      <c r="D8" s="51"/>
      <c r="E8" s="51"/>
      <c r="F8" s="51"/>
      <c r="G8" s="51"/>
      <c r="H8" s="51"/>
      <c r="I8" s="10">
        <v>6948498</v>
      </c>
      <c r="J8" s="23">
        <v>7</v>
      </c>
      <c r="K8" s="13">
        <f>I8/I25*100</f>
        <v>76.284876586107799</v>
      </c>
      <c r="L8" s="13">
        <v>73.803259253940212</v>
      </c>
    </row>
    <row r="9" spans="1:13" s="2" customFormat="1" ht="16.5" customHeight="1" x14ac:dyDescent="0.25">
      <c r="A9" s="34">
        <f t="shared" si="0"/>
        <v>2</v>
      </c>
      <c r="B9" s="51" t="s">
        <v>24</v>
      </c>
      <c r="C9" s="51"/>
      <c r="D9" s="51"/>
      <c r="E9" s="51"/>
      <c r="F9" s="51"/>
      <c r="G9" s="51"/>
      <c r="H9" s="51"/>
      <c r="I9" s="10">
        <v>1611759</v>
      </c>
      <c r="J9" s="24">
        <v>4</v>
      </c>
      <c r="K9" s="13">
        <f>I9/I25*100</f>
        <v>17.694879728187086</v>
      </c>
      <c r="L9" s="13">
        <v>18.710887090925887</v>
      </c>
    </row>
    <row r="10" spans="1:13" s="2" customFormat="1" ht="16.5" customHeight="1" x14ac:dyDescent="0.25">
      <c r="A10" s="34">
        <f t="shared" si="0"/>
        <v>3</v>
      </c>
      <c r="B10" s="51" t="s">
        <v>22</v>
      </c>
      <c r="C10" s="51"/>
      <c r="D10" s="51"/>
      <c r="E10" s="51"/>
      <c r="F10" s="51"/>
      <c r="G10" s="51"/>
      <c r="H10" s="51"/>
      <c r="I10" s="10">
        <f>SUM(I11:I24)</f>
        <v>548361</v>
      </c>
      <c r="J10" s="39">
        <f>SUM(J11:J24)</f>
        <v>26</v>
      </c>
      <c r="K10" s="13">
        <f>I10/I25*100</f>
        <v>6.02024368570512</v>
      </c>
      <c r="L10" s="13">
        <v>7.4858536551339006</v>
      </c>
    </row>
    <row r="11" spans="1:13" ht="15" customHeight="1" x14ac:dyDescent="0.25">
      <c r="A11" s="11" t="s">
        <v>7</v>
      </c>
      <c r="B11" s="48" t="s">
        <v>21</v>
      </c>
      <c r="C11" s="52"/>
      <c r="D11" s="52"/>
      <c r="E11" s="52"/>
      <c r="F11" s="52"/>
      <c r="G11" s="52"/>
      <c r="H11" s="52"/>
      <c r="I11" s="29">
        <v>26991</v>
      </c>
      <c r="J11" s="30">
        <v>2</v>
      </c>
      <c r="K11" s="14">
        <f>I11/I10*100</f>
        <v>4.9221224704163857</v>
      </c>
      <c r="L11" s="14">
        <v>12.682508043231572</v>
      </c>
      <c r="M11" s="6"/>
    </row>
    <row r="12" spans="1:13" s="3" customFormat="1" ht="15" customHeight="1" x14ac:dyDescent="0.25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41780</v>
      </c>
      <c r="J12" s="30">
        <v>2</v>
      </c>
      <c r="K12" s="14">
        <f>I12/I10*100</f>
        <v>7.619068460375555</v>
      </c>
      <c r="L12" s="14">
        <v>8.3941109094695499</v>
      </c>
      <c r="M12" s="7"/>
    </row>
    <row r="13" spans="1:13" s="3" customFormat="1" ht="15" customHeight="1" x14ac:dyDescent="0.25">
      <c r="A13" s="11" t="s">
        <v>9</v>
      </c>
      <c r="B13" s="49" t="s">
        <v>26</v>
      </c>
      <c r="C13" s="49"/>
      <c r="D13" s="49"/>
      <c r="E13" s="49"/>
      <c r="F13" s="49"/>
      <c r="G13" s="49"/>
      <c r="H13" s="49"/>
      <c r="I13" s="29">
        <v>117645</v>
      </c>
      <c r="J13" s="30">
        <v>5</v>
      </c>
      <c r="K13" s="14">
        <f>I13/I10*100</f>
        <v>21.453932719504124</v>
      </c>
      <c r="L13" s="14">
        <v>8.3276878418639058</v>
      </c>
      <c r="M13" s="7"/>
    </row>
    <row r="14" spans="1:13" s="3" customFormat="1" ht="24" customHeight="1" x14ac:dyDescent="0.25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f>I14/I10*100</f>
        <v>0</v>
      </c>
      <c r="L14" s="14">
        <v>1.9363947197300364</v>
      </c>
      <c r="M14" s="7"/>
    </row>
    <row r="15" spans="1:13" s="3" customFormat="1" ht="15" customHeight="1" x14ac:dyDescent="0.25">
      <c r="A15" s="11" t="s">
        <v>11</v>
      </c>
      <c r="B15" s="49" t="s">
        <v>55</v>
      </c>
      <c r="C15" s="49"/>
      <c r="D15" s="49"/>
      <c r="E15" s="49"/>
      <c r="F15" s="49"/>
      <c r="G15" s="49"/>
      <c r="H15" s="49"/>
      <c r="I15" s="29">
        <v>181170</v>
      </c>
      <c r="J15" s="30">
        <v>8</v>
      </c>
      <c r="K15" s="14">
        <f>I15/I10*100</f>
        <v>33.038454594692183</v>
      </c>
      <c r="L15" s="14">
        <v>26.759533938824688</v>
      </c>
      <c r="M15" s="7"/>
    </row>
    <row r="16" spans="1:13" ht="15" customHeight="1" x14ac:dyDescent="0.25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0</v>
      </c>
      <c r="J16" s="30">
        <v>0</v>
      </c>
      <c r="K16" s="14">
        <f>I16/I10*100</f>
        <v>0</v>
      </c>
      <c r="L16" s="14">
        <v>4.8028983259028184</v>
      </c>
      <c r="M16" s="6"/>
    </row>
    <row r="17" spans="1:13" ht="15" customHeight="1" x14ac:dyDescent="0.25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</v>
      </c>
      <c r="M17" s="6"/>
    </row>
    <row r="18" spans="1:13" ht="15" customHeight="1" x14ac:dyDescent="0.25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0.29019915763883869</v>
      </c>
      <c r="M19" s="6"/>
    </row>
    <row r="20" spans="1:13" ht="15" customHeight="1" x14ac:dyDescent="0.25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52840</v>
      </c>
      <c r="J20" s="30">
        <v>3</v>
      </c>
      <c r="K20" s="14">
        <f>I20/I10*100</f>
        <v>9.635987971427582</v>
      </c>
      <c r="L20" s="14">
        <v>22.864479516853599</v>
      </c>
      <c r="M20" s="6"/>
    </row>
    <row r="21" spans="1:13" ht="15" customHeight="1" x14ac:dyDescent="0.25">
      <c r="A21" s="11" t="s">
        <v>17</v>
      </c>
      <c r="B21" s="49" t="s">
        <v>33</v>
      </c>
      <c r="C21" s="49"/>
      <c r="D21" s="49"/>
      <c r="E21" s="49"/>
      <c r="F21" s="49"/>
      <c r="G21" s="49"/>
      <c r="H21" s="49"/>
      <c r="I21" s="29">
        <v>89640</v>
      </c>
      <c r="J21" s="30">
        <v>4</v>
      </c>
      <c r="K21" s="14">
        <f>I21/I10*100</f>
        <v>16.346895566971391</v>
      </c>
      <c r="L21" s="14">
        <v>6.6499515493580299</v>
      </c>
      <c r="M21" s="6"/>
    </row>
    <row r="22" spans="1:13" ht="15" customHeight="1" x14ac:dyDescent="0.25">
      <c r="A22" s="11" t="s">
        <v>18</v>
      </c>
      <c r="B22" s="50" t="s">
        <v>34</v>
      </c>
      <c r="C22" s="50"/>
      <c r="D22" s="50"/>
      <c r="E22" s="50"/>
      <c r="F22" s="50"/>
      <c r="G22" s="50"/>
      <c r="H22" s="50"/>
      <c r="I22" s="29">
        <v>19760</v>
      </c>
      <c r="J22" s="30">
        <v>1</v>
      </c>
      <c r="K22" s="14">
        <f>I22/I10*100</f>
        <v>3.603465600215916</v>
      </c>
      <c r="L22" s="14">
        <v>2.7810030982910523</v>
      </c>
      <c r="M22" s="6"/>
    </row>
    <row r="23" spans="1:13" ht="15" customHeight="1" x14ac:dyDescent="0.25">
      <c r="A23" s="11" t="s">
        <v>19</v>
      </c>
      <c r="B23" s="49" t="s">
        <v>35</v>
      </c>
      <c r="C23" s="49"/>
      <c r="D23" s="49"/>
      <c r="E23" s="49"/>
      <c r="F23" s="49"/>
      <c r="G23" s="49"/>
      <c r="H23" s="49"/>
      <c r="I23" s="29">
        <v>18535</v>
      </c>
      <c r="J23" s="30">
        <v>1</v>
      </c>
      <c r="K23" s="14">
        <f>I23/I10*100</f>
        <v>3.3800726163968626</v>
      </c>
      <c r="L23" s="14">
        <v>2.6367880624418274</v>
      </c>
      <c r="M23" s="6"/>
    </row>
    <row r="24" spans="1:13" ht="15" customHeight="1" x14ac:dyDescent="0.25">
      <c r="A24" s="11" t="s">
        <v>20</v>
      </c>
      <c r="B24" s="49" t="s">
        <v>36</v>
      </c>
      <c r="C24" s="49"/>
      <c r="D24" s="49"/>
      <c r="E24" s="49"/>
      <c r="F24" s="49"/>
      <c r="G24" s="49"/>
      <c r="H24" s="49"/>
      <c r="I24" s="29">
        <v>0</v>
      </c>
      <c r="J24" s="30">
        <v>0</v>
      </c>
      <c r="K24" s="14">
        <f>I24/I10*100</f>
        <v>0</v>
      </c>
      <c r="L24" s="14">
        <v>1.8744448363940822</v>
      </c>
      <c r="M24" s="6"/>
    </row>
    <row r="25" spans="1:13" s="3" customFormat="1" ht="15" customHeight="1" x14ac:dyDescent="0.25">
      <c r="A25" s="34">
        <v>4</v>
      </c>
      <c r="B25" s="51" t="s">
        <v>3</v>
      </c>
      <c r="C25" s="51"/>
      <c r="D25" s="51"/>
      <c r="E25" s="51"/>
      <c r="F25" s="51"/>
      <c r="G25" s="51"/>
      <c r="H25" s="51"/>
      <c r="I25" s="10">
        <f>I8+I9+I10</f>
        <v>9108618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2" t="s">
        <v>37</v>
      </c>
      <c r="C26" s="43"/>
      <c r="D26" s="43"/>
      <c r="E26" s="43"/>
      <c r="F26" s="43"/>
      <c r="G26" s="43"/>
      <c r="H26" s="44"/>
      <c r="I26" s="17">
        <v>9110960</v>
      </c>
      <c r="J26" s="18" t="s">
        <v>6</v>
      </c>
      <c r="K26" s="63">
        <f>I25/I26*100</f>
        <v>99.974294695619335</v>
      </c>
      <c r="L26" s="64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5" t="s">
        <v>60</v>
      </c>
      <c r="E28" s="46"/>
      <c r="F28" s="46"/>
      <c r="G28" s="21"/>
      <c r="H28" s="22" t="s">
        <v>61</v>
      </c>
    </row>
    <row r="29" spans="1:13" x14ac:dyDescent="0.25"/>
    <row r="30" spans="1:13" x14ac:dyDescent="0.25">
      <c r="B30" s="47" t="s">
        <v>38</v>
      </c>
      <c r="C30" s="47"/>
      <c r="D30" s="47"/>
      <c r="E30" s="47"/>
      <c r="F30" s="47"/>
      <c r="G30" s="47"/>
      <c r="H30" s="47"/>
    </row>
    <row r="31" spans="1:13" x14ac:dyDescent="0.25"/>
    <row r="32" spans="1:13" x14ac:dyDescent="0.25">
      <c r="B32" s="1" t="s">
        <v>68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3" ht="15.9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3" ht="15.9" customHeight="1" x14ac:dyDescent="0.25">
      <c r="A3" s="57" t="str">
        <f>CONCATENATE(lista!B19,lista!B12,lista!B20)</f>
        <v>Struktura wydatków województwa pomorskiego na rehabilitację zawodową i społeczną osób niepełnosprawnych ze środków PFRON w 2022 roku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3" ht="15.9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3" ht="15.9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3" ht="15.9" customHeight="1" x14ac:dyDescent="0.25">
      <c r="A6" s="60" t="s">
        <v>5</v>
      </c>
      <c r="B6" s="62" t="s">
        <v>0</v>
      </c>
      <c r="C6" s="61"/>
      <c r="D6" s="61"/>
      <c r="E6" s="61"/>
      <c r="F6" s="61"/>
      <c r="G6" s="61"/>
      <c r="H6" s="61"/>
      <c r="I6" s="60" t="s">
        <v>58</v>
      </c>
      <c r="J6" s="60"/>
      <c r="K6" s="60"/>
      <c r="L6" s="62" t="s">
        <v>59</v>
      </c>
    </row>
    <row r="7" spans="1:13" s="2" customFormat="1" ht="21.9" customHeight="1" x14ac:dyDescent="0.25">
      <c r="A7" s="61"/>
      <c r="B7" s="61"/>
      <c r="C7" s="61"/>
      <c r="D7" s="61"/>
      <c r="E7" s="61"/>
      <c r="F7" s="61"/>
      <c r="G7" s="61"/>
      <c r="H7" s="61"/>
      <c r="I7" s="8" t="s">
        <v>56</v>
      </c>
      <c r="J7" s="8" t="s">
        <v>1</v>
      </c>
      <c r="K7" s="35" t="s">
        <v>4</v>
      </c>
      <c r="L7" s="62"/>
    </row>
    <row r="8" spans="1:13" s="2" customFormat="1" ht="16.5" customHeight="1" x14ac:dyDescent="0.25">
      <c r="A8" s="34">
        <f t="shared" ref="A8:A10" si="0">A7+1</f>
        <v>1</v>
      </c>
      <c r="B8" s="51" t="s">
        <v>23</v>
      </c>
      <c r="C8" s="51"/>
      <c r="D8" s="51"/>
      <c r="E8" s="51"/>
      <c r="F8" s="51"/>
      <c r="G8" s="51"/>
      <c r="H8" s="51"/>
      <c r="I8" s="10">
        <v>3220500</v>
      </c>
      <c r="J8" s="23">
        <v>2</v>
      </c>
      <c r="K8" s="13">
        <f>I8/I25*100</f>
        <v>36.240225941857645</v>
      </c>
      <c r="L8" s="13">
        <v>73.803259253940212</v>
      </c>
    </row>
    <row r="9" spans="1:13" s="2" customFormat="1" ht="16.5" customHeight="1" x14ac:dyDescent="0.25">
      <c r="A9" s="34">
        <f t="shared" si="0"/>
        <v>2</v>
      </c>
      <c r="B9" s="51" t="s">
        <v>24</v>
      </c>
      <c r="C9" s="51"/>
      <c r="D9" s="51"/>
      <c r="E9" s="51"/>
      <c r="F9" s="51"/>
      <c r="G9" s="51"/>
      <c r="H9" s="51"/>
      <c r="I9" s="10">
        <v>3058487</v>
      </c>
      <c r="J9" s="24">
        <v>12</v>
      </c>
      <c r="K9" s="13">
        <f>I9/I25*100</f>
        <v>34.417096699343077</v>
      </c>
      <c r="L9" s="13">
        <v>18.710887090925887</v>
      </c>
    </row>
    <row r="10" spans="1:13" s="2" customFormat="1" ht="16.5" customHeight="1" x14ac:dyDescent="0.25">
      <c r="A10" s="34">
        <f t="shared" si="0"/>
        <v>3</v>
      </c>
      <c r="B10" s="51" t="s">
        <v>22</v>
      </c>
      <c r="C10" s="51"/>
      <c r="D10" s="51"/>
      <c r="E10" s="51"/>
      <c r="F10" s="51"/>
      <c r="G10" s="51"/>
      <c r="H10" s="51"/>
      <c r="I10" s="10">
        <f>SUM(I11:I24)</f>
        <v>2607547</v>
      </c>
      <c r="J10" s="39">
        <f>SUM(J11:J24)</f>
        <v>70</v>
      </c>
      <c r="K10" s="13">
        <f>I10/I25*100</f>
        <v>29.342677358799278</v>
      </c>
      <c r="L10" s="13">
        <v>7.4858536551339006</v>
      </c>
    </row>
    <row r="11" spans="1:13" ht="15" customHeight="1" x14ac:dyDescent="0.25">
      <c r="A11" s="11" t="s">
        <v>7</v>
      </c>
      <c r="B11" s="48" t="s">
        <v>21</v>
      </c>
      <c r="C11" s="52"/>
      <c r="D11" s="52"/>
      <c r="E11" s="52"/>
      <c r="F11" s="52"/>
      <c r="G11" s="52"/>
      <c r="H11" s="52"/>
      <c r="I11" s="29">
        <v>321163</v>
      </c>
      <c r="J11" s="30">
        <v>7</v>
      </c>
      <c r="K11" s="14">
        <f>I11/I10*100</f>
        <v>12.316671569103068</v>
      </c>
      <c r="L11" s="14">
        <v>12.682508043231572</v>
      </c>
      <c r="M11" s="6"/>
    </row>
    <row r="12" spans="1:13" s="3" customFormat="1" ht="15" customHeight="1" x14ac:dyDescent="0.25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0</v>
      </c>
      <c r="J12" s="30">
        <v>0</v>
      </c>
      <c r="K12" s="14">
        <f>I12/I10*100</f>
        <v>0</v>
      </c>
      <c r="L12" s="14">
        <v>8.3941109094695499</v>
      </c>
      <c r="M12" s="7"/>
    </row>
    <row r="13" spans="1:13" s="3" customFormat="1" ht="15" customHeight="1" x14ac:dyDescent="0.25">
      <c r="A13" s="11" t="s">
        <v>9</v>
      </c>
      <c r="B13" s="49" t="s">
        <v>26</v>
      </c>
      <c r="C13" s="49"/>
      <c r="D13" s="49"/>
      <c r="E13" s="49"/>
      <c r="F13" s="49"/>
      <c r="G13" s="49"/>
      <c r="H13" s="49"/>
      <c r="I13" s="29">
        <v>0</v>
      </c>
      <c r="J13" s="30">
        <v>0</v>
      </c>
      <c r="K13" s="14">
        <f>I13/I10*100</f>
        <v>0</v>
      </c>
      <c r="L13" s="14">
        <v>8.3276878418639058</v>
      </c>
      <c r="M13" s="7"/>
    </row>
    <row r="14" spans="1:13" s="3" customFormat="1" ht="24" customHeight="1" x14ac:dyDescent="0.25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97359</v>
      </c>
      <c r="J14" s="30">
        <v>3</v>
      </c>
      <c r="K14" s="14">
        <f>I14/I10*100</f>
        <v>3.7337390275228017</v>
      </c>
      <c r="L14" s="14">
        <v>1.9363947197300364</v>
      </c>
      <c r="M14" s="7"/>
    </row>
    <row r="15" spans="1:13" s="3" customFormat="1" ht="15" customHeight="1" x14ac:dyDescent="0.25">
      <c r="A15" s="11" t="s">
        <v>11</v>
      </c>
      <c r="B15" s="49" t="s">
        <v>55</v>
      </c>
      <c r="C15" s="49"/>
      <c r="D15" s="49"/>
      <c r="E15" s="49"/>
      <c r="F15" s="49"/>
      <c r="G15" s="49"/>
      <c r="H15" s="49"/>
      <c r="I15" s="29">
        <v>901037</v>
      </c>
      <c r="J15" s="30">
        <v>20</v>
      </c>
      <c r="K15" s="14">
        <f>I15/I10*100</f>
        <v>34.554966794462381</v>
      </c>
      <c r="L15" s="14">
        <v>26.759533938824688</v>
      </c>
      <c r="M15" s="7"/>
    </row>
    <row r="16" spans="1:13" ht="15" customHeight="1" x14ac:dyDescent="0.25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0</v>
      </c>
      <c r="J16" s="30">
        <v>0</v>
      </c>
      <c r="K16" s="14">
        <f>I16/I10*100</f>
        <v>0</v>
      </c>
      <c r="L16" s="14">
        <v>4.8028983259028184</v>
      </c>
      <c r="M16" s="6"/>
    </row>
    <row r="17" spans="1:13" ht="15" customHeight="1" x14ac:dyDescent="0.25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</v>
      </c>
      <c r="M17" s="6"/>
    </row>
    <row r="18" spans="1:13" ht="15" customHeight="1" x14ac:dyDescent="0.25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0.29019915763883869</v>
      </c>
      <c r="M19" s="6"/>
    </row>
    <row r="20" spans="1:13" ht="15" customHeight="1" x14ac:dyDescent="0.25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1132224</v>
      </c>
      <c r="J20" s="30">
        <v>36</v>
      </c>
      <c r="K20" s="14">
        <f>I20/I10*100</f>
        <v>43.421039007158832</v>
      </c>
      <c r="L20" s="14">
        <v>22.864479516853599</v>
      </c>
      <c r="M20" s="6"/>
    </row>
    <row r="21" spans="1:13" ht="15" customHeight="1" x14ac:dyDescent="0.25">
      <c r="A21" s="11" t="s">
        <v>17</v>
      </c>
      <c r="B21" s="49" t="s">
        <v>33</v>
      </c>
      <c r="C21" s="49"/>
      <c r="D21" s="49"/>
      <c r="E21" s="49"/>
      <c r="F21" s="49"/>
      <c r="G21" s="49"/>
      <c r="H21" s="49"/>
      <c r="I21" s="29">
        <v>0</v>
      </c>
      <c r="J21" s="30">
        <v>0</v>
      </c>
      <c r="K21" s="14">
        <f>I21/I10*100</f>
        <v>0</v>
      </c>
      <c r="L21" s="14">
        <v>6.6499515493580299</v>
      </c>
      <c r="M21" s="6"/>
    </row>
    <row r="22" spans="1:13" ht="15" customHeight="1" x14ac:dyDescent="0.25">
      <c r="A22" s="11" t="s">
        <v>18</v>
      </c>
      <c r="B22" s="50" t="s">
        <v>34</v>
      </c>
      <c r="C22" s="50"/>
      <c r="D22" s="50"/>
      <c r="E22" s="50"/>
      <c r="F22" s="50"/>
      <c r="G22" s="50"/>
      <c r="H22" s="50"/>
      <c r="I22" s="29">
        <v>155764</v>
      </c>
      <c r="J22" s="30">
        <v>4</v>
      </c>
      <c r="K22" s="14">
        <f>I22/I10*100</f>
        <v>5.973583601752912</v>
      </c>
      <c r="L22" s="14">
        <v>2.7810030982910523</v>
      </c>
      <c r="M22" s="6"/>
    </row>
    <row r="23" spans="1:13" ht="15" customHeight="1" x14ac:dyDescent="0.25">
      <c r="A23" s="11" t="s">
        <v>19</v>
      </c>
      <c r="B23" s="49" t="s">
        <v>35</v>
      </c>
      <c r="C23" s="49"/>
      <c r="D23" s="49"/>
      <c r="E23" s="49"/>
      <c r="F23" s="49"/>
      <c r="G23" s="49"/>
      <c r="H23" s="49"/>
      <c r="I23" s="29">
        <v>0</v>
      </c>
      <c r="J23" s="30">
        <v>0</v>
      </c>
      <c r="K23" s="14">
        <f>I23/I10*100</f>
        <v>0</v>
      </c>
      <c r="L23" s="14">
        <v>2.6367880624418274</v>
      </c>
      <c r="M23" s="6"/>
    </row>
    <row r="24" spans="1:13" ht="15" customHeight="1" x14ac:dyDescent="0.25">
      <c r="A24" s="11" t="s">
        <v>20</v>
      </c>
      <c r="B24" s="49" t="s">
        <v>36</v>
      </c>
      <c r="C24" s="49"/>
      <c r="D24" s="49"/>
      <c r="E24" s="49"/>
      <c r="F24" s="49"/>
      <c r="G24" s="49"/>
      <c r="H24" s="49"/>
      <c r="I24" s="29">
        <v>0</v>
      </c>
      <c r="J24" s="30">
        <v>0</v>
      </c>
      <c r="K24" s="14">
        <f>I24/I10*100</f>
        <v>0</v>
      </c>
      <c r="L24" s="14">
        <v>1.8744448363940822</v>
      </c>
      <c r="M24" s="6"/>
    </row>
    <row r="25" spans="1:13" s="3" customFormat="1" ht="15" customHeight="1" x14ac:dyDescent="0.25">
      <c r="A25" s="34">
        <v>4</v>
      </c>
      <c r="B25" s="51" t="s">
        <v>3</v>
      </c>
      <c r="C25" s="51"/>
      <c r="D25" s="51"/>
      <c r="E25" s="51"/>
      <c r="F25" s="51"/>
      <c r="G25" s="51"/>
      <c r="H25" s="51"/>
      <c r="I25" s="10">
        <f>I8+I9+I10</f>
        <v>8886534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2" t="s">
        <v>37</v>
      </c>
      <c r="C26" s="43"/>
      <c r="D26" s="43"/>
      <c r="E26" s="43"/>
      <c r="F26" s="43"/>
      <c r="G26" s="43"/>
      <c r="H26" s="44"/>
      <c r="I26" s="17">
        <v>9036989</v>
      </c>
      <c r="J26" s="18" t="s">
        <v>6</v>
      </c>
      <c r="K26" s="63">
        <f>I25/I26*100</f>
        <v>98.335120248569524</v>
      </c>
      <c r="L26" s="64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5" t="s">
        <v>60</v>
      </c>
      <c r="E28" s="46"/>
      <c r="F28" s="46"/>
      <c r="G28" s="21"/>
      <c r="H28" s="22" t="s">
        <v>61</v>
      </c>
    </row>
    <row r="29" spans="1:13" x14ac:dyDescent="0.25"/>
    <row r="30" spans="1:13" x14ac:dyDescent="0.25">
      <c r="B30" s="47" t="s">
        <v>38</v>
      </c>
      <c r="C30" s="47"/>
      <c r="D30" s="47"/>
      <c r="E30" s="47"/>
      <c r="F30" s="47"/>
      <c r="G30" s="47"/>
      <c r="H30" s="47"/>
    </row>
    <row r="31" spans="1:13" x14ac:dyDescent="0.25"/>
    <row r="32" spans="1:13" x14ac:dyDescent="0.25">
      <c r="B32" s="1" t="s">
        <v>68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zoomScaleNormal="100"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3" ht="15.9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3" ht="15.9" customHeight="1" x14ac:dyDescent="0.25">
      <c r="A3" s="57" t="str">
        <f>CONCATENATE(lista!B19,lista!B13,lista!B20)</f>
        <v>Struktura wydatków województwa śląskiego na rehabilitację zawodową i społeczną osób niepełnosprawnych ze środków PFRON w 2022 roku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3" ht="15.9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3" ht="15.9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3" ht="15.9" customHeight="1" x14ac:dyDescent="0.25">
      <c r="A6" s="60" t="s">
        <v>5</v>
      </c>
      <c r="B6" s="62" t="s">
        <v>0</v>
      </c>
      <c r="C6" s="61"/>
      <c r="D6" s="61"/>
      <c r="E6" s="61"/>
      <c r="F6" s="61"/>
      <c r="G6" s="61"/>
      <c r="H6" s="61"/>
      <c r="I6" s="60" t="s">
        <v>58</v>
      </c>
      <c r="J6" s="60"/>
      <c r="K6" s="60"/>
      <c r="L6" s="62" t="s">
        <v>59</v>
      </c>
    </row>
    <row r="7" spans="1:13" s="2" customFormat="1" ht="21.9" customHeight="1" x14ac:dyDescent="0.25">
      <c r="A7" s="61"/>
      <c r="B7" s="61"/>
      <c r="C7" s="61"/>
      <c r="D7" s="61"/>
      <c r="E7" s="61"/>
      <c r="F7" s="61"/>
      <c r="G7" s="61"/>
      <c r="H7" s="61"/>
      <c r="I7" s="8" t="s">
        <v>56</v>
      </c>
      <c r="J7" s="8" t="s">
        <v>1</v>
      </c>
      <c r="K7" s="35" t="s">
        <v>4</v>
      </c>
      <c r="L7" s="62"/>
    </row>
    <row r="8" spans="1:13" s="2" customFormat="1" ht="16.5" customHeight="1" x14ac:dyDescent="0.25">
      <c r="A8" s="34">
        <f t="shared" ref="A8:A10" si="0">A7+1</f>
        <v>1</v>
      </c>
      <c r="B8" s="51" t="s">
        <v>23</v>
      </c>
      <c r="C8" s="51"/>
      <c r="D8" s="51"/>
      <c r="E8" s="51"/>
      <c r="F8" s="51"/>
      <c r="G8" s="51"/>
      <c r="H8" s="51"/>
      <c r="I8" s="10">
        <v>19465500</v>
      </c>
      <c r="J8" s="23">
        <v>14</v>
      </c>
      <c r="K8" s="13">
        <f>I8/I25*100</f>
        <v>78.016385064075592</v>
      </c>
      <c r="L8" s="13">
        <v>73.803259253940212</v>
      </c>
    </row>
    <row r="9" spans="1:13" s="2" customFormat="1" ht="16.5" customHeight="1" x14ac:dyDescent="0.25">
      <c r="A9" s="34">
        <f t="shared" si="0"/>
        <v>2</v>
      </c>
      <c r="B9" s="51" t="s">
        <v>24</v>
      </c>
      <c r="C9" s="51"/>
      <c r="D9" s="51"/>
      <c r="E9" s="51"/>
      <c r="F9" s="51"/>
      <c r="G9" s="51"/>
      <c r="H9" s="51"/>
      <c r="I9" s="10">
        <v>4985193</v>
      </c>
      <c r="J9" s="24">
        <v>22</v>
      </c>
      <c r="K9" s="13">
        <f>I9/I25*100</f>
        <v>19.980310637113572</v>
      </c>
      <c r="L9" s="13">
        <v>18.710887090925887</v>
      </c>
    </row>
    <row r="10" spans="1:13" s="2" customFormat="1" ht="16.5" customHeight="1" x14ac:dyDescent="0.25">
      <c r="A10" s="34">
        <f t="shared" si="0"/>
        <v>3</v>
      </c>
      <c r="B10" s="51" t="s">
        <v>22</v>
      </c>
      <c r="C10" s="51"/>
      <c r="D10" s="51"/>
      <c r="E10" s="51"/>
      <c r="F10" s="51"/>
      <c r="G10" s="51"/>
      <c r="H10" s="51"/>
      <c r="I10" s="10">
        <f>SUM(I11:I24)</f>
        <v>499835</v>
      </c>
      <c r="J10" s="39">
        <f>SUM(J11:J24)</f>
        <v>32</v>
      </c>
      <c r="K10" s="13">
        <f>I10/I25*100</f>
        <v>2.0033042988108307</v>
      </c>
      <c r="L10" s="13">
        <v>7.4858536551339006</v>
      </c>
    </row>
    <row r="11" spans="1:13" ht="15" customHeight="1" x14ac:dyDescent="0.25">
      <c r="A11" s="11" t="s">
        <v>7</v>
      </c>
      <c r="B11" s="48" t="s">
        <v>21</v>
      </c>
      <c r="C11" s="52"/>
      <c r="D11" s="52"/>
      <c r="E11" s="52"/>
      <c r="F11" s="52"/>
      <c r="G11" s="52"/>
      <c r="H11" s="52"/>
      <c r="I11" s="29">
        <v>230035</v>
      </c>
      <c r="J11" s="30">
        <v>15</v>
      </c>
      <c r="K11" s="14">
        <v>0</v>
      </c>
      <c r="L11" s="14">
        <v>12.682508043231572</v>
      </c>
      <c r="M11" s="6"/>
    </row>
    <row r="12" spans="1:13" s="3" customFormat="1" ht="15" customHeight="1" x14ac:dyDescent="0.25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106050</v>
      </c>
      <c r="J12" s="30">
        <v>5</v>
      </c>
      <c r="K12" s="14">
        <v>0</v>
      </c>
      <c r="L12" s="14">
        <v>8.3941109094695499</v>
      </c>
      <c r="M12" s="7"/>
    </row>
    <row r="13" spans="1:13" s="3" customFormat="1" ht="15" customHeight="1" x14ac:dyDescent="0.25">
      <c r="A13" s="11" t="s">
        <v>9</v>
      </c>
      <c r="B13" s="49" t="s">
        <v>26</v>
      </c>
      <c r="C13" s="49"/>
      <c r="D13" s="49"/>
      <c r="E13" s="49"/>
      <c r="F13" s="49"/>
      <c r="G13" s="49"/>
      <c r="H13" s="49"/>
      <c r="I13" s="29">
        <v>163750</v>
      </c>
      <c r="J13" s="30">
        <v>12</v>
      </c>
      <c r="K13" s="14">
        <v>0</v>
      </c>
      <c r="L13" s="14">
        <v>8.3276878418639058</v>
      </c>
      <c r="M13" s="7"/>
    </row>
    <row r="14" spans="1:13" s="3" customFormat="1" ht="24" customHeight="1" x14ac:dyDescent="0.25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v>0</v>
      </c>
      <c r="L14" s="14">
        <v>1.9363947197300364</v>
      </c>
      <c r="M14" s="7"/>
    </row>
    <row r="15" spans="1:13" s="3" customFormat="1" ht="15" customHeight="1" x14ac:dyDescent="0.25">
      <c r="A15" s="11" t="s">
        <v>11</v>
      </c>
      <c r="B15" s="49" t="s">
        <v>55</v>
      </c>
      <c r="C15" s="49"/>
      <c r="D15" s="49"/>
      <c r="E15" s="49"/>
      <c r="F15" s="49"/>
      <c r="G15" s="49"/>
      <c r="H15" s="49"/>
      <c r="I15" s="29">
        <v>0</v>
      </c>
      <c r="J15" s="30">
        <v>0</v>
      </c>
      <c r="K15" s="14">
        <v>0</v>
      </c>
      <c r="L15" s="14">
        <v>26.759533938824688</v>
      </c>
      <c r="M15" s="7"/>
    </row>
    <row r="16" spans="1:13" ht="15" customHeight="1" x14ac:dyDescent="0.25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0</v>
      </c>
      <c r="J16" s="30">
        <v>0</v>
      </c>
      <c r="K16" s="14">
        <v>0</v>
      </c>
      <c r="L16" s="14">
        <v>4.8028983259028184</v>
      </c>
      <c r="M16" s="6"/>
    </row>
    <row r="17" spans="1:13" ht="15" customHeight="1" x14ac:dyDescent="0.25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v>0</v>
      </c>
      <c r="L17" s="14">
        <v>0</v>
      </c>
      <c r="M17" s="6"/>
    </row>
    <row r="18" spans="1:13" ht="15" customHeight="1" x14ac:dyDescent="0.25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v>0</v>
      </c>
      <c r="L18" s="14">
        <v>0</v>
      </c>
      <c r="M18" s="6"/>
    </row>
    <row r="19" spans="1:13" ht="15" customHeight="1" x14ac:dyDescent="0.25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v>0</v>
      </c>
      <c r="L19" s="14">
        <v>0.29019915763883869</v>
      </c>
      <c r="M19" s="6"/>
    </row>
    <row r="20" spans="1:13" ht="15" customHeight="1" x14ac:dyDescent="0.25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0</v>
      </c>
      <c r="J20" s="30">
        <v>0</v>
      </c>
      <c r="K20" s="14">
        <v>0</v>
      </c>
      <c r="L20" s="14">
        <v>22.864479516853599</v>
      </c>
      <c r="M20" s="6"/>
    </row>
    <row r="21" spans="1:13" ht="15" customHeight="1" x14ac:dyDescent="0.25">
      <c r="A21" s="11" t="s">
        <v>17</v>
      </c>
      <c r="B21" s="49" t="s">
        <v>33</v>
      </c>
      <c r="C21" s="49"/>
      <c r="D21" s="49"/>
      <c r="E21" s="49"/>
      <c r="F21" s="49"/>
      <c r="G21" s="49"/>
      <c r="H21" s="49"/>
      <c r="I21" s="29">
        <v>0</v>
      </c>
      <c r="J21" s="30">
        <v>0</v>
      </c>
      <c r="K21" s="14">
        <v>0</v>
      </c>
      <c r="L21" s="14">
        <v>6.6499515493580299</v>
      </c>
      <c r="M21" s="6"/>
    </row>
    <row r="22" spans="1:13" ht="15" customHeight="1" x14ac:dyDescent="0.25">
      <c r="A22" s="11" t="s">
        <v>18</v>
      </c>
      <c r="B22" s="50" t="s">
        <v>34</v>
      </c>
      <c r="C22" s="50"/>
      <c r="D22" s="50"/>
      <c r="E22" s="50"/>
      <c r="F22" s="50"/>
      <c r="G22" s="50"/>
      <c r="H22" s="50"/>
      <c r="I22" s="29">
        <v>0</v>
      </c>
      <c r="J22" s="30">
        <v>0</v>
      </c>
      <c r="K22" s="14">
        <v>0</v>
      </c>
      <c r="L22" s="14">
        <v>2.7810030982910523</v>
      </c>
      <c r="M22" s="6"/>
    </row>
    <row r="23" spans="1:13" ht="15" customHeight="1" x14ac:dyDescent="0.25">
      <c r="A23" s="11" t="s">
        <v>19</v>
      </c>
      <c r="B23" s="49" t="s">
        <v>35</v>
      </c>
      <c r="C23" s="49"/>
      <c r="D23" s="49"/>
      <c r="E23" s="49"/>
      <c r="F23" s="49"/>
      <c r="G23" s="49"/>
      <c r="H23" s="49"/>
      <c r="I23" s="29">
        <v>0</v>
      </c>
      <c r="J23" s="30">
        <v>0</v>
      </c>
      <c r="K23" s="14">
        <v>0</v>
      </c>
      <c r="L23" s="14">
        <v>2.6367880624418274</v>
      </c>
      <c r="M23" s="6"/>
    </row>
    <row r="24" spans="1:13" ht="15" customHeight="1" x14ac:dyDescent="0.25">
      <c r="A24" s="11" t="s">
        <v>20</v>
      </c>
      <c r="B24" s="49" t="s">
        <v>36</v>
      </c>
      <c r="C24" s="49"/>
      <c r="D24" s="49"/>
      <c r="E24" s="49"/>
      <c r="F24" s="49"/>
      <c r="G24" s="49"/>
      <c r="H24" s="49"/>
      <c r="I24" s="29">
        <v>0</v>
      </c>
      <c r="J24" s="30">
        <v>0</v>
      </c>
      <c r="K24" s="14">
        <v>0</v>
      </c>
      <c r="L24" s="14">
        <v>1.8744448363940822</v>
      </c>
      <c r="M24" s="6"/>
    </row>
    <row r="25" spans="1:13" s="3" customFormat="1" ht="15" customHeight="1" x14ac:dyDescent="0.25">
      <c r="A25" s="34">
        <v>4</v>
      </c>
      <c r="B25" s="51" t="s">
        <v>3</v>
      </c>
      <c r="C25" s="51"/>
      <c r="D25" s="51"/>
      <c r="E25" s="51"/>
      <c r="F25" s="51"/>
      <c r="G25" s="51"/>
      <c r="H25" s="51"/>
      <c r="I25" s="10">
        <f>I8+I9+I10</f>
        <v>24950528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2" t="s">
        <v>37</v>
      </c>
      <c r="C26" s="43"/>
      <c r="D26" s="43"/>
      <c r="E26" s="43"/>
      <c r="F26" s="43"/>
      <c r="G26" s="43"/>
      <c r="H26" s="44"/>
      <c r="I26" s="17">
        <v>28641664</v>
      </c>
      <c r="J26" s="18" t="s">
        <v>6</v>
      </c>
      <c r="K26" s="63">
        <f>I25/I26*100</f>
        <v>87.112704066355917</v>
      </c>
      <c r="L26" s="64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5" t="s">
        <v>60</v>
      </c>
      <c r="E28" s="46"/>
      <c r="F28" s="46"/>
      <c r="G28" s="21"/>
      <c r="H28" s="22" t="s">
        <v>61</v>
      </c>
    </row>
    <row r="29" spans="1:13" x14ac:dyDescent="0.25"/>
    <row r="30" spans="1:13" x14ac:dyDescent="0.25">
      <c r="B30" s="47" t="s">
        <v>38</v>
      </c>
      <c r="C30" s="47"/>
      <c r="D30" s="47"/>
      <c r="E30" s="47"/>
      <c r="F30" s="47"/>
      <c r="G30" s="47"/>
      <c r="H30" s="47"/>
    </row>
    <row r="31" spans="1:13" x14ac:dyDescent="0.25"/>
    <row r="32" spans="1:13" x14ac:dyDescent="0.25">
      <c r="B32" s="1" t="s">
        <v>68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3" ht="15.9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3" ht="15.9" customHeight="1" x14ac:dyDescent="0.25">
      <c r="A3" s="57" t="str">
        <f>CONCATENATE(lista!B19,lista!B14,lista!B20)</f>
        <v>Struktura wydatków województwa świętokrzyskiego na rehabilitację zawodową i społeczną osób niepełnosprawnych ze środków PFRON w 2022 roku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3" ht="15.9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3" ht="15.9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3" ht="15.9" customHeight="1" x14ac:dyDescent="0.25">
      <c r="A6" s="60" t="s">
        <v>5</v>
      </c>
      <c r="B6" s="62" t="s">
        <v>0</v>
      </c>
      <c r="C6" s="61"/>
      <c r="D6" s="61"/>
      <c r="E6" s="61"/>
      <c r="F6" s="61"/>
      <c r="G6" s="61"/>
      <c r="H6" s="61"/>
      <c r="I6" s="60" t="s">
        <v>58</v>
      </c>
      <c r="J6" s="60"/>
      <c r="K6" s="60"/>
      <c r="L6" s="62" t="s">
        <v>59</v>
      </c>
    </row>
    <row r="7" spans="1:13" s="2" customFormat="1" ht="21.9" customHeight="1" x14ac:dyDescent="0.25">
      <c r="A7" s="61"/>
      <c r="B7" s="61"/>
      <c r="C7" s="61"/>
      <c r="D7" s="61"/>
      <c r="E7" s="61"/>
      <c r="F7" s="61"/>
      <c r="G7" s="61"/>
      <c r="H7" s="61"/>
      <c r="I7" s="8" t="s">
        <v>56</v>
      </c>
      <c r="J7" s="8" t="s">
        <v>1</v>
      </c>
      <c r="K7" s="35" t="s">
        <v>4</v>
      </c>
      <c r="L7" s="62"/>
    </row>
    <row r="8" spans="1:13" s="2" customFormat="1" ht="16.5" customHeight="1" x14ac:dyDescent="0.25">
      <c r="A8" s="34">
        <f t="shared" ref="A8:A10" si="0">A7+1</f>
        <v>1</v>
      </c>
      <c r="B8" s="51" t="s">
        <v>23</v>
      </c>
      <c r="C8" s="51"/>
      <c r="D8" s="51"/>
      <c r="E8" s="51"/>
      <c r="F8" s="51"/>
      <c r="G8" s="51"/>
      <c r="H8" s="51"/>
      <c r="I8" s="10">
        <v>8379000</v>
      </c>
      <c r="J8" s="23">
        <v>7</v>
      </c>
      <c r="K8" s="13">
        <f>I8/I25*100</f>
        <v>71.301966765063213</v>
      </c>
      <c r="L8" s="13">
        <v>73.803259253940212</v>
      </c>
    </row>
    <row r="9" spans="1:13" s="2" customFormat="1" ht="16.5" customHeight="1" x14ac:dyDescent="0.25">
      <c r="A9" s="34">
        <f t="shared" si="0"/>
        <v>2</v>
      </c>
      <c r="B9" s="51" t="s">
        <v>24</v>
      </c>
      <c r="C9" s="51"/>
      <c r="D9" s="51"/>
      <c r="E9" s="51"/>
      <c r="F9" s="51"/>
      <c r="G9" s="51"/>
      <c r="H9" s="51"/>
      <c r="I9" s="10">
        <v>2765373</v>
      </c>
      <c r="J9" s="24">
        <v>11</v>
      </c>
      <c r="K9" s="13">
        <f>I9/I25*100</f>
        <v>23.532227442296591</v>
      </c>
      <c r="L9" s="13">
        <v>18.710887090925887</v>
      </c>
    </row>
    <row r="10" spans="1:13" s="2" customFormat="1" ht="16.5" customHeight="1" x14ac:dyDescent="0.25">
      <c r="A10" s="34">
        <f t="shared" si="0"/>
        <v>3</v>
      </c>
      <c r="B10" s="51" t="s">
        <v>22</v>
      </c>
      <c r="C10" s="51"/>
      <c r="D10" s="51"/>
      <c r="E10" s="51"/>
      <c r="F10" s="51"/>
      <c r="G10" s="51"/>
      <c r="H10" s="51"/>
      <c r="I10" s="10">
        <f>SUM(I11:I24)</f>
        <v>607056</v>
      </c>
      <c r="J10" s="39">
        <f>SUM(J11:J24)</f>
        <v>40</v>
      </c>
      <c r="K10" s="13">
        <f>I10/I25*100</f>
        <v>5.1658057926401968</v>
      </c>
      <c r="L10" s="13">
        <v>7.4858536551339006</v>
      </c>
    </row>
    <row r="11" spans="1:13" ht="15" customHeight="1" x14ac:dyDescent="0.25">
      <c r="A11" s="11" t="s">
        <v>7</v>
      </c>
      <c r="B11" s="48" t="s">
        <v>21</v>
      </c>
      <c r="C11" s="52"/>
      <c r="D11" s="52"/>
      <c r="E11" s="52"/>
      <c r="F11" s="52"/>
      <c r="G11" s="52"/>
      <c r="H11" s="52"/>
      <c r="I11" s="29">
        <v>0</v>
      </c>
      <c r="J11" s="30">
        <v>0</v>
      </c>
      <c r="K11" s="14">
        <f>I11/I10*100</f>
        <v>0</v>
      </c>
      <c r="L11" s="14">
        <v>12.682508043231572</v>
      </c>
      <c r="M11" s="6"/>
    </row>
    <row r="12" spans="1:13" s="3" customFormat="1" ht="15" customHeight="1" x14ac:dyDescent="0.25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0</v>
      </c>
      <c r="J12" s="30">
        <v>0</v>
      </c>
      <c r="K12" s="14">
        <f>I12/I10*100</f>
        <v>0</v>
      </c>
      <c r="L12" s="14">
        <v>8.3941109094695499</v>
      </c>
      <c r="M12" s="7"/>
    </row>
    <row r="13" spans="1:13" s="3" customFormat="1" ht="15" customHeight="1" x14ac:dyDescent="0.25">
      <c r="A13" s="11" t="s">
        <v>9</v>
      </c>
      <c r="B13" s="49" t="s">
        <v>26</v>
      </c>
      <c r="C13" s="49"/>
      <c r="D13" s="49"/>
      <c r="E13" s="49"/>
      <c r="F13" s="49"/>
      <c r="G13" s="49"/>
      <c r="H13" s="49"/>
      <c r="I13" s="29">
        <v>0</v>
      </c>
      <c r="J13" s="30">
        <v>0</v>
      </c>
      <c r="K13" s="14">
        <f>I13/I10*100</f>
        <v>0</v>
      </c>
      <c r="L13" s="14">
        <v>8.3276878418639058</v>
      </c>
      <c r="M13" s="7"/>
    </row>
    <row r="14" spans="1:13" s="3" customFormat="1" ht="24" customHeight="1" x14ac:dyDescent="0.25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f>I14/I10*100</f>
        <v>0</v>
      </c>
      <c r="L14" s="14">
        <v>1.9363947197300364</v>
      </c>
      <c r="M14" s="7"/>
    </row>
    <row r="15" spans="1:13" s="3" customFormat="1" ht="15" customHeight="1" x14ac:dyDescent="0.25">
      <c r="A15" s="11" t="s">
        <v>11</v>
      </c>
      <c r="B15" s="49" t="s">
        <v>55</v>
      </c>
      <c r="C15" s="49"/>
      <c r="D15" s="49"/>
      <c r="E15" s="49"/>
      <c r="F15" s="49"/>
      <c r="G15" s="49"/>
      <c r="H15" s="49"/>
      <c r="I15" s="29">
        <v>452123</v>
      </c>
      <c r="J15" s="30">
        <v>28</v>
      </c>
      <c r="K15" s="14">
        <f>I15/I10*100</f>
        <v>74.4779723781661</v>
      </c>
      <c r="L15" s="14">
        <v>26.759533938824688</v>
      </c>
      <c r="M15" s="7"/>
    </row>
    <row r="16" spans="1:13" ht="15" customHeight="1" x14ac:dyDescent="0.25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0</v>
      </c>
      <c r="J16" s="30">
        <v>0</v>
      </c>
      <c r="K16" s="14">
        <f>I16/I10*100</f>
        <v>0</v>
      </c>
      <c r="L16" s="14">
        <v>4.8028983259028184</v>
      </c>
      <c r="M16" s="6"/>
    </row>
    <row r="17" spans="1:13" ht="15" customHeight="1" x14ac:dyDescent="0.25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</v>
      </c>
      <c r="M17" s="6"/>
    </row>
    <row r="18" spans="1:13" ht="15" customHeight="1" x14ac:dyDescent="0.25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0.29019915763883869</v>
      </c>
      <c r="M19" s="6"/>
    </row>
    <row r="20" spans="1:13" ht="15" customHeight="1" x14ac:dyDescent="0.25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154933</v>
      </c>
      <c r="J20" s="30">
        <v>12</v>
      </c>
      <c r="K20" s="14">
        <f>I20/I10*100</f>
        <v>25.5220276218339</v>
      </c>
      <c r="L20" s="14">
        <v>22.864479516853599</v>
      </c>
      <c r="M20" s="6"/>
    </row>
    <row r="21" spans="1:13" ht="15" customHeight="1" x14ac:dyDescent="0.25">
      <c r="A21" s="11" t="s">
        <v>17</v>
      </c>
      <c r="B21" s="49" t="s">
        <v>33</v>
      </c>
      <c r="C21" s="49"/>
      <c r="D21" s="49"/>
      <c r="E21" s="49"/>
      <c r="F21" s="49"/>
      <c r="G21" s="49"/>
      <c r="H21" s="49"/>
      <c r="I21" s="29">
        <v>0</v>
      </c>
      <c r="J21" s="30">
        <v>0</v>
      </c>
      <c r="K21" s="14">
        <f>I21/I10*100</f>
        <v>0</v>
      </c>
      <c r="L21" s="14">
        <v>6.6499515493580299</v>
      </c>
      <c r="M21" s="6"/>
    </row>
    <row r="22" spans="1:13" ht="15" customHeight="1" x14ac:dyDescent="0.25">
      <c r="A22" s="11" t="s">
        <v>18</v>
      </c>
      <c r="B22" s="50" t="s">
        <v>34</v>
      </c>
      <c r="C22" s="50"/>
      <c r="D22" s="50"/>
      <c r="E22" s="50"/>
      <c r="F22" s="50"/>
      <c r="G22" s="50"/>
      <c r="H22" s="50"/>
      <c r="I22" s="29">
        <v>0</v>
      </c>
      <c r="J22" s="30">
        <v>0</v>
      </c>
      <c r="K22" s="14">
        <f>I22/I10*100</f>
        <v>0</v>
      </c>
      <c r="L22" s="14">
        <v>2.7810030982910523</v>
      </c>
      <c r="M22" s="6"/>
    </row>
    <row r="23" spans="1:13" ht="15" customHeight="1" x14ac:dyDescent="0.25">
      <c r="A23" s="11" t="s">
        <v>19</v>
      </c>
      <c r="B23" s="49" t="s">
        <v>35</v>
      </c>
      <c r="C23" s="49"/>
      <c r="D23" s="49"/>
      <c r="E23" s="49"/>
      <c r="F23" s="49"/>
      <c r="G23" s="49"/>
      <c r="H23" s="49"/>
      <c r="I23" s="29">
        <v>0</v>
      </c>
      <c r="J23" s="30">
        <v>0</v>
      </c>
      <c r="K23" s="14">
        <f>I23/I10*100</f>
        <v>0</v>
      </c>
      <c r="L23" s="14">
        <v>2.6367880624418274</v>
      </c>
      <c r="M23" s="6"/>
    </row>
    <row r="24" spans="1:13" ht="15" customHeight="1" x14ac:dyDescent="0.25">
      <c r="A24" s="11" t="s">
        <v>20</v>
      </c>
      <c r="B24" s="49" t="s">
        <v>36</v>
      </c>
      <c r="C24" s="49"/>
      <c r="D24" s="49"/>
      <c r="E24" s="49"/>
      <c r="F24" s="49"/>
      <c r="G24" s="49"/>
      <c r="H24" s="49"/>
      <c r="I24" s="29">
        <v>0</v>
      </c>
      <c r="J24" s="30">
        <v>0</v>
      </c>
      <c r="K24" s="14">
        <f>I24/I10*100</f>
        <v>0</v>
      </c>
      <c r="L24" s="14">
        <v>1.8744448363940822</v>
      </c>
      <c r="M24" s="6"/>
    </row>
    <row r="25" spans="1:13" s="3" customFormat="1" ht="15" customHeight="1" x14ac:dyDescent="0.25">
      <c r="A25" s="34">
        <v>4</v>
      </c>
      <c r="B25" s="51" t="s">
        <v>3</v>
      </c>
      <c r="C25" s="51"/>
      <c r="D25" s="51"/>
      <c r="E25" s="51"/>
      <c r="F25" s="51"/>
      <c r="G25" s="51"/>
      <c r="H25" s="51"/>
      <c r="I25" s="10">
        <f>I8+I9+I10</f>
        <v>11751429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2" t="s">
        <v>37</v>
      </c>
      <c r="C26" s="43"/>
      <c r="D26" s="43"/>
      <c r="E26" s="43"/>
      <c r="F26" s="43"/>
      <c r="G26" s="43"/>
      <c r="H26" s="44"/>
      <c r="I26" s="17">
        <v>11775973</v>
      </c>
      <c r="J26" s="18" t="s">
        <v>6</v>
      </c>
      <c r="K26" s="63">
        <f>I25/I26*100</f>
        <v>99.791575609081306</v>
      </c>
      <c r="L26" s="64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5" t="s">
        <v>60</v>
      </c>
      <c r="E28" s="46"/>
      <c r="F28" s="46"/>
      <c r="G28" s="21"/>
      <c r="H28" s="22" t="s">
        <v>61</v>
      </c>
    </row>
    <row r="29" spans="1:13" x14ac:dyDescent="0.25"/>
    <row r="30" spans="1:13" x14ac:dyDescent="0.25">
      <c r="B30" s="47" t="s">
        <v>38</v>
      </c>
      <c r="C30" s="47"/>
      <c r="D30" s="47"/>
      <c r="E30" s="47"/>
      <c r="F30" s="47"/>
      <c r="G30" s="47"/>
      <c r="H30" s="47"/>
    </row>
    <row r="31" spans="1:13" x14ac:dyDescent="0.25"/>
    <row r="32" spans="1:13" x14ac:dyDescent="0.25">
      <c r="B32" s="1" t="s">
        <v>68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3" ht="15.9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3" ht="15.9" customHeight="1" x14ac:dyDescent="0.25">
      <c r="A3" s="57" t="str">
        <f>CONCATENATE(lista!B19,lista!B15,lista!B20)</f>
        <v>Struktura wydatków województwa warmińsko-mazurskiego na rehabilitację zawodową i społeczną osób niepełnosprawnych ze środków PFRON w 2022 roku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3" ht="15.9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3" ht="15.9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3" ht="15.9" customHeight="1" x14ac:dyDescent="0.25">
      <c r="A6" s="60" t="s">
        <v>5</v>
      </c>
      <c r="B6" s="62" t="s">
        <v>0</v>
      </c>
      <c r="C6" s="61"/>
      <c r="D6" s="61"/>
      <c r="E6" s="61"/>
      <c r="F6" s="61"/>
      <c r="G6" s="61"/>
      <c r="H6" s="61"/>
      <c r="I6" s="60" t="s">
        <v>58</v>
      </c>
      <c r="J6" s="60"/>
      <c r="K6" s="60"/>
      <c r="L6" s="62" t="s">
        <v>59</v>
      </c>
    </row>
    <row r="7" spans="1:13" s="2" customFormat="1" ht="21.9" customHeight="1" x14ac:dyDescent="0.25">
      <c r="A7" s="61"/>
      <c r="B7" s="61"/>
      <c r="C7" s="61"/>
      <c r="D7" s="61"/>
      <c r="E7" s="61"/>
      <c r="F7" s="61"/>
      <c r="G7" s="61"/>
      <c r="H7" s="61"/>
      <c r="I7" s="8" t="s">
        <v>56</v>
      </c>
      <c r="J7" s="8" t="s">
        <v>1</v>
      </c>
      <c r="K7" s="35" t="s">
        <v>4</v>
      </c>
      <c r="L7" s="62"/>
    </row>
    <row r="8" spans="1:13" s="2" customFormat="1" ht="16.5" customHeight="1" x14ac:dyDescent="0.25">
      <c r="A8" s="34">
        <f t="shared" ref="A8:A10" si="0">A7+1</f>
        <v>1</v>
      </c>
      <c r="B8" s="51" t="s">
        <v>23</v>
      </c>
      <c r="C8" s="51"/>
      <c r="D8" s="51"/>
      <c r="E8" s="51"/>
      <c r="F8" s="51"/>
      <c r="G8" s="51"/>
      <c r="H8" s="51"/>
      <c r="I8" s="10">
        <v>8464500</v>
      </c>
      <c r="J8" s="23">
        <v>9</v>
      </c>
      <c r="K8" s="13">
        <f>I8/I25*100</f>
        <v>86.509619691876736</v>
      </c>
      <c r="L8" s="13">
        <v>73.803259253940212</v>
      </c>
    </row>
    <row r="9" spans="1:13" s="2" customFormat="1" ht="16.5" customHeight="1" x14ac:dyDescent="0.25">
      <c r="A9" s="34">
        <f t="shared" si="0"/>
        <v>2</v>
      </c>
      <c r="B9" s="51" t="s">
        <v>24</v>
      </c>
      <c r="C9" s="51"/>
      <c r="D9" s="51"/>
      <c r="E9" s="51"/>
      <c r="F9" s="51"/>
      <c r="G9" s="51"/>
      <c r="H9" s="51"/>
      <c r="I9" s="10">
        <v>850000</v>
      </c>
      <c r="J9" s="24">
        <v>3</v>
      </c>
      <c r="K9" s="13">
        <f>I9/I25*100</f>
        <v>8.6872439881972028</v>
      </c>
      <c r="L9" s="13">
        <v>18.710887090925887</v>
      </c>
    </row>
    <row r="10" spans="1:13" s="2" customFormat="1" ht="16.5" customHeight="1" x14ac:dyDescent="0.25">
      <c r="A10" s="34">
        <f t="shared" si="0"/>
        <v>3</v>
      </c>
      <c r="B10" s="51" t="s">
        <v>22</v>
      </c>
      <c r="C10" s="51"/>
      <c r="D10" s="51"/>
      <c r="E10" s="51"/>
      <c r="F10" s="51"/>
      <c r="G10" s="51"/>
      <c r="H10" s="51"/>
      <c r="I10" s="10">
        <f>SUM(I11:I24)</f>
        <v>469961</v>
      </c>
      <c r="J10" s="39">
        <f>SUM(J11:J24)</f>
        <v>22</v>
      </c>
      <c r="K10" s="13">
        <f>I10/I25*100</f>
        <v>4.8031363199260539</v>
      </c>
      <c r="L10" s="13">
        <v>7.4858536551339006</v>
      </c>
    </row>
    <row r="11" spans="1:13" ht="15" customHeight="1" x14ac:dyDescent="0.25">
      <c r="A11" s="11" t="s">
        <v>7</v>
      </c>
      <c r="B11" s="48" t="s">
        <v>21</v>
      </c>
      <c r="C11" s="52"/>
      <c r="D11" s="52"/>
      <c r="E11" s="52"/>
      <c r="F11" s="52"/>
      <c r="G11" s="52"/>
      <c r="H11" s="52"/>
      <c r="I11" s="29">
        <v>0</v>
      </c>
      <c r="J11" s="30">
        <v>0</v>
      </c>
      <c r="K11" s="14">
        <f>I11/I10*100</f>
        <v>0</v>
      </c>
      <c r="L11" s="14">
        <v>12.682508043231572</v>
      </c>
      <c r="M11" s="6"/>
    </row>
    <row r="12" spans="1:13" s="3" customFormat="1" ht="15" customHeight="1" x14ac:dyDescent="0.25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98660</v>
      </c>
      <c r="J12" s="30">
        <v>5</v>
      </c>
      <c r="K12" s="14">
        <f>I12/I10*100</f>
        <v>20.993231353239949</v>
      </c>
      <c r="L12" s="14">
        <v>8.3941109094695499</v>
      </c>
      <c r="M12" s="7"/>
    </row>
    <row r="13" spans="1:13" s="3" customFormat="1" ht="15" customHeight="1" x14ac:dyDescent="0.25">
      <c r="A13" s="11" t="s">
        <v>9</v>
      </c>
      <c r="B13" s="49" t="s">
        <v>26</v>
      </c>
      <c r="C13" s="49"/>
      <c r="D13" s="49"/>
      <c r="E13" s="49"/>
      <c r="F13" s="49"/>
      <c r="G13" s="49"/>
      <c r="H13" s="49"/>
      <c r="I13" s="29">
        <v>55580</v>
      </c>
      <c r="J13" s="30">
        <v>2</v>
      </c>
      <c r="K13" s="14">
        <f>I13/I10*100</f>
        <v>11.826513263866577</v>
      </c>
      <c r="L13" s="14">
        <v>8.3276878418639058</v>
      </c>
      <c r="M13" s="7"/>
    </row>
    <row r="14" spans="1:13" s="3" customFormat="1" ht="24" customHeight="1" x14ac:dyDescent="0.25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f>I14/I10*100</f>
        <v>0</v>
      </c>
      <c r="L14" s="14">
        <v>1.9363947197300364</v>
      </c>
      <c r="M14" s="7"/>
    </row>
    <row r="15" spans="1:13" s="3" customFormat="1" ht="15" customHeight="1" x14ac:dyDescent="0.25">
      <c r="A15" s="11" t="s">
        <v>11</v>
      </c>
      <c r="B15" s="49" t="s">
        <v>55</v>
      </c>
      <c r="C15" s="49"/>
      <c r="D15" s="49"/>
      <c r="E15" s="49"/>
      <c r="F15" s="49"/>
      <c r="G15" s="49"/>
      <c r="H15" s="49"/>
      <c r="I15" s="29">
        <v>175050</v>
      </c>
      <c r="J15" s="30">
        <v>7</v>
      </c>
      <c r="K15" s="14">
        <f>I15/I10*100</f>
        <v>37.247771623602809</v>
      </c>
      <c r="L15" s="14">
        <v>26.759533938824688</v>
      </c>
      <c r="M15" s="7"/>
    </row>
    <row r="16" spans="1:13" ht="15" customHeight="1" x14ac:dyDescent="0.25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0</v>
      </c>
      <c r="J16" s="30">
        <v>0</v>
      </c>
      <c r="K16" s="14">
        <f>I16/I10*100</f>
        <v>0</v>
      </c>
      <c r="L16" s="14">
        <v>4.8028983259028184</v>
      </c>
      <c r="M16" s="6"/>
    </row>
    <row r="17" spans="1:13" ht="15" customHeight="1" x14ac:dyDescent="0.25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</v>
      </c>
      <c r="M17" s="6"/>
    </row>
    <row r="18" spans="1:13" ht="15" customHeight="1" x14ac:dyDescent="0.25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0.29019915763883869</v>
      </c>
      <c r="M19" s="6"/>
    </row>
    <row r="20" spans="1:13" ht="15" customHeight="1" x14ac:dyDescent="0.25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9000</v>
      </c>
      <c r="J20" s="30">
        <v>1</v>
      </c>
      <c r="K20" s="14">
        <f>I20/I10*100</f>
        <v>1.9150525256351061</v>
      </c>
      <c r="L20" s="14">
        <v>22.864479516853599</v>
      </c>
      <c r="M20" s="6"/>
    </row>
    <row r="21" spans="1:13" ht="15" customHeight="1" x14ac:dyDescent="0.25">
      <c r="A21" s="11" t="s">
        <v>17</v>
      </c>
      <c r="B21" s="49" t="s">
        <v>33</v>
      </c>
      <c r="C21" s="49"/>
      <c r="D21" s="49"/>
      <c r="E21" s="49"/>
      <c r="F21" s="49"/>
      <c r="G21" s="49"/>
      <c r="H21" s="49"/>
      <c r="I21" s="29">
        <v>55930</v>
      </c>
      <c r="J21" s="30">
        <v>3</v>
      </c>
      <c r="K21" s="14">
        <f>I21/I10*100</f>
        <v>11.900987528752385</v>
      </c>
      <c r="L21" s="14">
        <v>6.6499515493580299</v>
      </c>
      <c r="M21" s="6"/>
    </row>
    <row r="22" spans="1:13" ht="15" customHeight="1" x14ac:dyDescent="0.25">
      <c r="A22" s="11" t="s">
        <v>18</v>
      </c>
      <c r="B22" s="50" t="s">
        <v>34</v>
      </c>
      <c r="C22" s="50"/>
      <c r="D22" s="50"/>
      <c r="E22" s="50"/>
      <c r="F22" s="50"/>
      <c r="G22" s="50"/>
      <c r="H22" s="50"/>
      <c r="I22" s="29">
        <v>65741</v>
      </c>
      <c r="J22" s="30">
        <v>3</v>
      </c>
      <c r="K22" s="14">
        <f>I22/I10*100</f>
        <v>13.988607565308611</v>
      </c>
      <c r="L22" s="14">
        <v>2.7810030982910523</v>
      </c>
      <c r="M22" s="6"/>
    </row>
    <row r="23" spans="1:13" ht="15" customHeight="1" x14ac:dyDescent="0.25">
      <c r="A23" s="11" t="s">
        <v>19</v>
      </c>
      <c r="B23" s="49" t="s">
        <v>35</v>
      </c>
      <c r="C23" s="49"/>
      <c r="D23" s="49"/>
      <c r="E23" s="49"/>
      <c r="F23" s="49"/>
      <c r="G23" s="49"/>
      <c r="H23" s="49"/>
      <c r="I23" s="29">
        <v>0</v>
      </c>
      <c r="J23" s="30">
        <v>0</v>
      </c>
      <c r="K23" s="14">
        <f>I23/I10*100</f>
        <v>0</v>
      </c>
      <c r="L23" s="14">
        <v>2.6367880624418274</v>
      </c>
      <c r="M23" s="6"/>
    </row>
    <row r="24" spans="1:13" ht="15" customHeight="1" x14ac:dyDescent="0.25">
      <c r="A24" s="11" t="s">
        <v>20</v>
      </c>
      <c r="B24" s="49" t="s">
        <v>36</v>
      </c>
      <c r="C24" s="49"/>
      <c r="D24" s="49"/>
      <c r="E24" s="49"/>
      <c r="F24" s="49"/>
      <c r="G24" s="49"/>
      <c r="H24" s="49"/>
      <c r="I24" s="29">
        <v>10000</v>
      </c>
      <c r="J24" s="30">
        <v>1</v>
      </c>
      <c r="K24" s="14">
        <f>I24/I10*100</f>
        <v>2.1278361395945624</v>
      </c>
      <c r="L24" s="14">
        <v>1.8744448363940822</v>
      </c>
      <c r="M24" s="6"/>
    </row>
    <row r="25" spans="1:13" s="3" customFormat="1" ht="15" customHeight="1" x14ac:dyDescent="0.25">
      <c r="A25" s="34">
        <v>4</v>
      </c>
      <c r="B25" s="51" t="s">
        <v>3</v>
      </c>
      <c r="C25" s="51"/>
      <c r="D25" s="51"/>
      <c r="E25" s="51"/>
      <c r="F25" s="51"/>
      <c r="G25" s="51"/>
      <c r="H25" s="51"/>
      <c r="I25" s="10">
        <f>I8+I9+I10</f>
        <v>9784461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2" t="s">
        <v>37</v>
      </c>
      <c r="C26" s="43"/>
      <c r="D26" s="43"/>
      <c r="E26" s="43"/>
      <c r="F26" s="43"/>
      <c r="G26" s="43"/>
      <c r="H26" s="44"/>
      <c r="I26" s="17">
        <v>12774029</v>
      </c>
      <c r="J26" s="18" t="s">
        <v>6</v>
      </c>
      <c r="K26" s="63">
        <f>I25/I26*100</f>
        <v>76.596514693993569</v>
      </c>
      <c r="L26" s="64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5" t="s">
        <v>60</v>
      </c>
      <c r="E28" s="46"/>
      <c r="F28" s="46"/>
      <c r="G28" s="21"/>
      <c r="H28" s="22" t="s">
        <v>61</v>
      </c>
    </row>
    <row r="29" spans="1:13" x14ac:dyDescent="0.25"/>
    <row r="30" spans="1:13" x14ac:dyDescent="0.25">
      <c r="B30" s="47" t="s">
        <v>38</v>
      </c>
      <c r="C30" s="47"/>
      <c r="D30" s="47"/>
      <c r="E30" s="47"/>
      <c r="F30" s="47"/>
      <c r="G30" s="47"/>
      <c r="H30" s="47"/>
    </row>
    <row r="31" spans="1:13" x14ac:dyDescent="0.25"/>
    <row r="32" spans="1:13" x14ac:dyDescent="0.25">
      <c r="B32" s="1" t="s">
        <v>68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3" ht="15.9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3" ht="15.9" customHeight="1" x14ac:dyDescent="0.25">
      <c r="A3" s="57" t="str">
        <f>CONCATENATE(lista!B19,lista!B16,lista!B20)</f>
        <v>Struktura wydatków województwa wielkopolskiego na rehabilitację zawodową i społeczną osób niepełnosprawnych ze środków PFRON w 2022 roku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3" ht="15.9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3" ht="15.9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3" ht="15.9" customHeight="1" x14ac:dyDescent="0.25">
      <c r="A6" s="60" t="s">
        <v>5</v>
      </c>
      <c r="B6" s="62" t="s">
        <v>0</v>
      </c>
      <c r="C6" s="61"/>
      <c r="D6" s="61"/>
      <c r="E6" s="61"/>
      <c r="F6" s="61"/>
      <c r="G6" s="61"/>
      <c r="H6" s="61"/>
      <c r="I6" s="60" t="s">
        <v>58</v>
      </c>
      <c r="J6" s="60"/>
      <c r="K6" s="60"/>
      <c r="L6" s="62" t="s">
        <v>59</v>
      </c>
    </row>
    <row r="7" spans="1:13" s="2" customFormat="1" ht="21.9" customHeight="1" x14ac:dyDescent="0.25">
      <c r="A7" s="61"/>
      <c r="B7" s="61"/>
      <c r="C7" s="61"/>
      <c r="D7" s="61"/>
      <c r="E7" s="61"/>
      <c r="F7" s="61"/>
      <c r="G7" s="61"/>
      <c r="H7" s="61"/>
      <c r="I7" s="8" t="s">
        <v>56</v>
      </c>
      <c r="J7" s="8" t="s">
        <v>1</v>
      </c>
      <c r="K7" s="35" t="s">
        <v>4</v>
      </c>
      <c r="L7" s="62"/>
    </row>
    <row r="8" spans="1:13" s="2" customFormat="1" ht="16.5" customHeight="1" x14ac:dyDescent="0.25">
      <c r="A8" s="34">
        <f t="shared" ref="A8:A10" si="0">A7+1</f>
        <v>1</v>
      </c>
      <c r="B8" s="51" t="s">
        <v>23</v>
      </c>
      <c r="C8" s="51"/>
      <c r="D8" s="51"/>
      <c r="E8" s="51"/>
      <c r="F8" s="51"/>
      <c r="G8" s="51"/>
      <c r="H8" s="51"/>
      <c r="I8" s="10">
        <v>18044310</v>
      </c>
      <c r="J8" s="23">
        <v>9</v>
      </c>
      <c r="K8" s="13">
        <f>I8/I25*100</f>
        <v>86.152440983679341</v>
      </c>
      <c r="L8" s="13">
        <v>73.803259253940212</v>
      </c>
    </row>
    <row r="9" spans="1:13" s="2" customFormat="1" ht="16.5" customHeight="1" x14ac:dyDescent="0.25">
      <c r="A9" s="34">
        <f t="shared" si="0"/>
        <v>2</v>
      </c>
      <c r="B9" s="51" t="s">
        <v>24</v>
      </c>
      <c r="C9" s="51"/>
      <c r="D9" s="51"/>
      <c r="E9" s="51"/>
      <c r="F9" s="51"/>
      <c r="G9" s="51"/>
      <c r="H9" s="51"/>
      <c r="I9" s="10">
        <v>1590320</v>
      </c>
      <c r="J9" s="24">
        <v>3</v>
      </c>
      <c r="K9" s="13">
        <f>I9/I25*100</f>
        <v>7.5929725184928074</v>
      </c>
      <c r="L9" s="13">
        <v>18.710887090925887</v>
      </c>
    </row>
    <row r="10" spans="1:13" s="2" customFormat="1" ht="16.5" customHeight="1" x14ac:dyDescent="0.25">
      <c r="A10" s="34">
        <f t="shared" si="0"/>
        <v>3</v>
      </c>
      <c r="B10" s="51" t="s">
        <v>22</v>
      </c>
      <c r="C10" s="51"/>
      <c r="D10" s="51"/>
      <c r="E10" s="51"/>
      <c r="F10" s="51"/>
      <c r="G10" s="51"/>
      <c r="H10" s="51"/>
      <c r="I10" s="10">
        <f>SUM(I11:I24)</f>
        <v>1310000</v>
      </c>
      <c r="J10" s="39">
        <f>SUM(J11:J24)</f>
        <v>12</v>
      </c>
      <c r="K10" s="13">
        <f>I10/I25*100</f>
        <v>6.2545864978278436</v>
      </c>
      <c r="L10" s="13">
        <v>7.4858536551339006</v>
      </c>
    </row>
    <row r="11" spans="1:13" ht="15" customHeight="1" x14ac:dyDescent="0.25">
      <c r="A11" s="11" t="s">
        <v>7</v>
      </c>
      <c r="B11" s="48" t="s">
        <v>21</v>
      </c>
      <c r="C11" s="52"/>
      <c r="D11" s="52"/>
      <c r="E11" s="52"/>
      <c r="F11" s="52"/>
      <c r="G11" s="52"/>
      <c r="H11" s="52"/>
      <c r="I11" s="29">
        <v>960659</v>
      </c>
      <c r="J11" s="30">
        <v>9</v>
      </c>
      <c r="K11" s="14">
        <f>I11/I10*100</f>
        <v>73.332748091603051</v>
      </c>
      <c r="L11" s="14">
        <v>12.682508043231572</v>
      </c>
      <c r="M11" s="6"/>
    </row>
    <row r="12" spans="1:13" s="3" customFormat="1" ht="15" customHeight="1" x14ac:dyDescent="0.25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0</v>
      </c>
      <c r="J12" s="30">
        <v>0</v>
      </c>
      <c r="K12" s="14">
        <f>I12/I10*100</f>
        <v>0</v>
      </c>
      <c r="L12" s="14">
        <v>8.3941109094695499</v>
      </c>
      <c r="M12" s="7"/>
    </row>
    <row r="13" spans="1:13" s="3" customFormat="1" ht="15" customHeight="1" x14ac:dyDescent="0.25">
      <c r="A13" s="11" t="s">
        <v>9</v>
      </c>
      <c r="B13" s="49" t="s">
        <v>26</v>
      </c>
      <c r="C13" s="49"/>
      <c r="D13" s="49"/>
      <c r="E13" s="49"/>
      <c r="F13" s="49"/>
      <c r="G13" s="49"/>
      <c r="H13" s="49"/>
      <c r="I13" s="29">
        <v>0</v>
      </c>
      <c r="J13" s="30">
        <v>0</v>
      </c>
      <c r="K13" s="14">
        <f>I13/I10*100</f>
        <v>0</v>
      </c>
      <c r="L13" s="14">
        <v>8.3276878418639058</v>
      </c>
      <c r="M13" s="7"/>
    </row>
    <row r="14" spans="1:13" s="3" customFormat="1" ht="24" customHeight="1" x14ac:dyDescent="0.25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f>I14/I10*100</f>
        <v>0</v>
      </c>
      <c r="L14" s="14">
        <v>1.9363947197300364</v>
      </c>
      <c r="M14" s="7"/>
    </row>
    <row r="15" spans="1:13" s="3" customFormat="1" ht="15" customHeight="1" x14ac:dyDescent="0.25">
      <c r="A15" s="11" t="s">
        <v>11</v>
      </c>
      <c r="B15" s="49" t="s">
        <v>55</v>
      </c>
      <c r="C15" s="49"/>
      <c r="D15" s="49"/>
      <c r="E15" s="49"/>
      <c r="F15" s="49"/>
      <c r="G15" s="49"/>
      <c r="H15" s="49"/>
      <c r="I15" s="29">
        <v>0</v>
      </c>
      <c r="J15" s="30">
        <v>0</v>
      </c>
      <c r="K15" s="14">
        <f>I15/I10*100</f>
        <v>0</v>
      </c>
      <c r="L15" s="14">
        <v>26.759533938824688</v>
      </c>
      <c r="M15" s="7"/>
    </row>
    <row r="16" spans="1:13" ht="15" customHeight="1" x14ac:dyDescent="0.25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140232</v>
      </c>
      <c r="J16" s="30">
        <v>1</v>
      </c>
      <c r="K16" s="14">
        <f>I16/I10*100</f>
        <v>10.704732824427481</v>
      </c>
      <c r="L16" s="14">
        <v>4.8028983259028184</v>
      </c>
      <c r="M16" s="6"/>
    </row>
    <row r="17" spans="1:13" ht="15" customHeight="1" x14ac:dyDescent="0.25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</v>
      </c>
      <c r="M17" s="6"/>
    </row>
    <row r="18" spans="1:13" ht="15" customHeight="1" x14ac:dyDescent="0.25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0.29019915763883869</v>
      </c>
      <c r="M19" s="6"/>
    </row>
    <row r="20" spans="1:13" ht="15" customHeight="1" x14ac:dyDescent="0.25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0</v>
      </c>
      <c r="J20" s="30">
        <v>0</v>
      </c>
      <c r="K20" s="14">
        <f>I20/I10*100</f>
        <v>0</v>
      </c>
      <c r="L20" s="14">
        <v>22.864479516853599</v>
      </c>
      <c r="M20" s="6"/>
    </row>
    <row r="21" spans="1:13" ht="15" customHeight="1" x14ac:dyDescent="0.25">
      <c r="A21" s="11" t="s">
        <v>17</v>
      </c>
      <c r="B21" s="49" t="s">
        <v>33</v>
      </c>
      <c r="C21" s="49"/>
      <c r="D21" s="49"/>
      <c r="E21" s="49"/>
      <c r="F21" s="49"/>
      <c r="G21" s="49"/>
      <c r="H21" s="49"/>
      <c r="I21" s="29">
        <v>0</v>
      </c>
      <c r="J21" s="30">
        <v>0</v>
      </c>
      <c r="K21" s="14">
        <f>I21/I10*100</f>
        <v>0</v>
      </c>
      <c r="L21" s="14">
        <v>6.6499515493580299</v>
      </c>
      <c r="M21" s="6"/>
    </row>
    <row r="22" spans="1:13" ht="15" customHeight="1" x14ac:dyDescent="0.25">
      <c r="A22" s="11" t="s">
        <v>18</v>
      </c>
      <c r="B22" s="50" t="s">
        <v>34</v>
      </c>
      <c r="C22" s="50"/>
      <c r="D22" s="50"/>
      <c r="E22" s="50"/>
      <c r="F22" s="50"/>
      <c r="G22" s="50"/>
      <c r="H22" s="50"/>
      <c r="I22" s="29">
        <v>0</v>
      </c>
      <c r="J22" s="30">
        <v>0</v>
      </c>
      <c r="K22" s="14">
        <f>I22/I10*100</f>
        <v>0</v>
      </c>
      <c r="L22" s="14">
        <v>2.7810030982910523</v>
      </c>
      <c r="M22" s="6"/>
    </row>
    <row r="23" spans="1:13" ht="15" customHeight="1" x14ac:dyDescent="0.25">
      <c r="A23" s="11" t="s">
        <v>19</v>
      </c>
      <c r="B23" s="49" t="s">
        <v>35</v>
      </c>
      <c r="C23" s="49"/>
      <c r="D23" s="49"/>
      <c r="E23" s="49"/>
      <c r="F23" s="49"/>
      <c r="G23" s="49"/>
      <c r="H23" s="49"/>
      <c r="I23" s="29">
        <v>209109</v>
      </c>
      <c r="J23" s="30">
        <v>2</v>
      </c>
      <c r="K23" s="14">
        <f>I23/I10*100</f>
        <v>15.962519083969465</v>
      </c>
      <c r="L23" s="14">
        <v>2.6367880624418274</v>
      </c>
      <c r="M23" s="6"/>
    </row>
    <row r="24" spans="1:13" ht="15" customHeight="1" x14ac:dyDescent="0.25">
      <c r="A24" s="11" t="s">
        <v>20</v>
      </c>
      <c r="B24" s="49" t="s">
        <v>36</v>
      </c>
      <c r="C24" s="49"/>
      <c r="D24" s="49"/>
      <c r="E24" s="49"/>
      <c r="F24" s="49"/>
      <c r="G24" s="49"/>
      <c r="H24" s="49"/>
      <c r="I24" s="29">
        <v>0</v>
      </c>
      <c r="J24" s="30">
        <v>0</v>
      </c>
      <c r="K24" s="14">
        <f>I24/I10*100</f>
        <v>0</v>
      </c>
      <c r="L24" s="14">
        <v>1.8744448363940822</v>
      </c>
      <c r="M24" s="6"/>
    </row>
    <row r="25" spans="1:13" s="3" customFormat="1" ht="15" customHeight="1" x14ac:dyDescent="0.25">
      <c r="A25" s="34">
        <v>4</v>
      </c>
      <c r="B25" s="51" t="s">
        <v>3</v>
      </c>
      <c r="C25" s="51"/>
      <c r="D25" s="51"/>
      <c r="E25" s="51"/>
      <c r="F25" s="51"/>
      <c r="G25" s="51"/>
      <c r="H25" s="51"/>
      <c r="I25" s="10">
        <f>I8+I9+I10</f>
        <v>20944630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2" t="s">
        <v>37</v>
      </c>
      <c r="C26" s="43"/>
      <c r="D26" s="43"/>
      <c r="E26" s="43"/>
      <c r="F26" s="43"/>
      <c r="G26" s="43"/>
      <c r="H26" s="44"/>
      <c r="I26" s="17">
        <v>20944630</v>
      </c>
      <c r="J26" s="18" t="s">
        <v>6</v>
      </c>
      <c r="K26" s="63">
        <f>I25/I26*100</f>
        <v>100</v>
      </c>
      <c r="L26" s="64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5" t="s">
        <v>60</v>
      </c>
      <c r="E28" s="46"/>
      <c r="F28" s="46"/>
      <c r="G28" s="21"/>
      <c r="H28" s="22" t="s">
        <v>61</v>
      </c>
    </row>
    <row r="29" spans="1:13" x14ac:dyDescent="0.25"/>
    <row r="30" spans="1:13" x14ac:dyDescent="0.25">
      <c r="B30" s="47" t="s">
        <v>38</v>
      </c>
      <c r="C30" s="47"/>
      <c r="D30" s="47"/>
      <c r="E30" s="47"/>
      <c r="F30" s="47"/>
      <c r="G30" s="47"/>
      <c r="H30" s="47"/>
    </row>
    <row r="31" spans="1:13" x14ac:dyDescent="0.25"/>
    <row r="32" spans="1:13" x14ac:dyDescent="0.25">
      <c r="B32" s="1" t="s">
        <v>68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2" sqref="A2:L2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3" ht="15.9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3" ht="15.9" customHeight="1" x14ac:dyDescent="0.25">
      <c r="A3" s="57" t="str">
        <f>CONCATENATE(lista!B19,lista!B17,lista!B20)</f>
        <v>Struktura wydatków województwa zachodniopomorskiego na rehabilitację zawodową i społeczną osób niepełnosprawnych ze środków PFRON w 2022 roku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3" ht="15.9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3" ht="15.9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3" ht="15.9" customHeight="1" x14ac:dyDescent="0.25">
      <c r="A6" s="60" t="s">
        <v>5</v>
      </c>
      <c r="B6" s="62" t="s">
        <v>0</v>
      </c>
      <c r="C6" s="61"/>
      <c r="D6" s="61"/>
      <c r="E6" s="61"/>
      <c r="F6" s="61"/>
      <c r="G6" s="61"/>
      <c r="H6" s="61"/>
      <c r="I6" s="60" t="s">
        <v>58</v>
      </c>
      <c r="J6" s="60"/>
      <c r="K6" s="60"/>
      <c r="L6" s="62" t="s">
        <v>59</v>
      </c>
    </row>
    <row r="7" spans="1:13" s="2" customFormat="1" ht="21.9" customHeight="1" x14ac:dyDescent="0.25">
      <c r="A7" s="61"/>
      <c r="B7" s="61"/>
      <c r="C7" s="61"/>
      <c r="D7" s="61"/>
      <c r="E7" s="61"/>
      <c r="F7" s="61"/>
      <c r="G7" s="61"/>
      <c r="H7" s="61"/>
      <c r="I7" s="8" t="s">
        <v>56</v>
      </c>
      <c r="J7" s="8" t="s">
        <v>1</v>
      </c>
      <c r="K7" s="35" t="s">
        <v>4</v>
      </c>
      <c r="L7" s="62"/>
    </row>
    <row r="8" spans="1:13" s="2" customFormat="1" ht="16.5" customHeight="1" x14ac:dyDescent="0.25">
      <c r="A8" s="34">
        <f t="shared" ref="A8:A10" si="0">A7+1</f>
        <v>1</v>
      </c>
      <c r="B8" s="51" t="s">
        <v>23</v>
      </c>
      <c r="C8" s="51"/>
      <c r="D8" s="51"/>
      <c r="E8" s="51"/>
      <c r="F8" s="51"/>
      <c r="G8" s="51"/>
      <c r="H8" s="51"/>
      <c r="I8" s="10">
        <v>21885997</v>
      </c>
      <c r="J8" s="23">
        <v>10</v>
      </c>
      <c r="K8" s="13">
        <f>I8/I25*100</f>
        <v>91.525351785721071</v>
      </c>
      <c r="L8" s="13">
        <v>73.803259253940212</v>
      </c>
    </row>
    <row r="9" spans="1:13" s="2" customFormat="1" ht="16.5" customHeight="1" x14ac:dyDescent="0.25">
      <c r="A9" s="34">
        <f t="shared" si="0"/>
        <v>2</v>
      </c>
      <c r="B9" s="51" t="s">
        <v>24</v>
      </c>
      <c r="C9" s="51"/>
      <c r="D9" s="51"/>
      <c r="E9" s="51"/>
      <c r="F9" s="51"/>
      <c r="G9" s="51"/>
      <c r="H9" s="51"/>
      <c r="I9" s="10">
        <v>26500</v>
      </c>
      <c r="J9" s="24">
        <v>1</v>
      </c>
      <c r="K9" s="13">
        <f>I9/I25*100</f>
        <v>0.11082071437374358</v>
      </c>
      <c r="L9" s="13">
        <v>18.710887090925887</v>
      </c>
    </row>
    <row r="10" spans="1:13" s="2" customFormat="1" ht="16.5" customHeight="1" x14ac:dyDescent="0.25">
      <c r="A10" s="34">
        <f t="shared" si="0"/>
        <v>3</v>
      </c>
      <c r="B10" s="51" t="s">
        <v>22</v>
      </c>
      <c r="C10" s="51"/>
      <c r="D10" s="51"/>
      <c r="E10" s="51"/>
      <c r="F10" s="51"/>
      <c r="G10" s="51"/>
      <c r="H10" s="51"/>
      <c r="I10" s="10">
        <f>SUM(I11:I24)</f>
        <v>2000000</v>
      </c>
      <c r="J10" s="39">
        <f>SUM(J11:J24)</f>
        <v>34</v>
      </c>
      <c r="K10" s="13">
        <f>I10/I25*100</f>
        <v>8.3638274999051756</v>
      </c>
      <c r="L10" s="13">
        <v>7.4858536551339006</v>
      </c>
    </row>
    <row r="11" spans="1:13" ht="15" customHeight="1" x14ac:dyDescent="0.25">
      <c r="A11" s="11" t="s">
        <v>7</v>
      </c>
      <c r="B11" s="48" t="s">
        <v>21</v>
      </c>
      <c r="C11" s="52"/>
      <c r="D11" s="52"/>
      <c r="E11" s="52"/>
      <c r="F11" s="52"/>
      <c r="G11" s="52"/>
      <c r="H11" s="52"/>
      <c r="I11" s="29">
        <v>204547</v>
      </c>
      <c r="J11" s="30">
        <v>4</v>
      </c>
      <c r="K11" s="14">
        <f>I11/I10*100</f>
        <v>10.227349999999999</v>
      </c>
      <c r="L11" s="14">
        <v>12.682508043231572</v>
      </c>
      <c r="M11" s="6"/>
    </row>
    <row r="12" spans="1:13" s="3" customFormat="1" ht="15" customHeight="1" x14ac:dyDescent="0.25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50673</v>
      </c>
      <c r="J12" s="30">
        <v>4</v>
      </c>
      <c r="K12" s="14">
        <f>I12/I10*100</f>
        <v>2.5336500000000002</v>
      </c>
      <c r="L12" s="14">
        <v>8.3941109094695499</v>
      </c>
      <c r="M12" s="7"/>
    </row>
    <row r="13" spans="1:13" s="3" customFormat="1" ht="15" customHeight="1" x14ac:dyDescent="0.25">
      <c r="A13" s="11" t="s">
        <v>9</v>
      </c>
      <c r="B13" s="49" t="s">
        <v>26</v>
      </c>
      <c r="C13" s="49"/>
      <c r="D13" s="49"/>
      <c r="E13" s="49"/>
      <c r="F13" s="49"/>
      <c r="G13" s="49"/>
      <c r="H13" s="49"/>
      <c r="I13" s="29">
        <v>127376</v>
      </c>
      <c r="J13" s="30">
        <v>4</v>
      </c>
      <c r="K13" s="14">
        <f>I13/I10*100</f>
        <v>6.3687999999999994</v>
      </c>
      <c r="L13" s="14">
        <v>8.3276878418639058</v>
      </c>
      <c r="M13" s="7"/>
    </row>
    <row r="14" spans="1:13" s="3" customFormat="1" ht="24" customHeight="1" x14ac:dyDescent="0.25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f>I14/I10*100</f>
        <v>0</v>
      </c>
      <c r="L14" s="14">
        <v>1.9363947197300364</v>
      </c>
      <c r="M14" s="7"/>
    </row>
    <row r="15" spans="1:13" s="3" customFormat="1" ht="15" customHeight="1" x14ac:dyDescent="0.25">
      <c r="A15" s="11" t="s">
        <v>11</v>
      </c>
      <c r="B15" s="49" t="s">
        <v>55</v>
      </c>
      <c r="C15" s="49"/>
      <c r="D15" s="49"/>
      <c r="E15" s="49"/>
      <c r="F15" s="49"/>
      <c r="G15" s="49"/>
      <c r="H15" s="49"/>
      <c r="I15" s="29">
        <v>691464</v>
      </c>
      <c r="J15" s="30">
        <v>11</v>
      </c>
      <c r="K15" s="14">
        <f>I15/I10*100</f>
        <v>34.5732</v>
      </c>
      <c r="L15" s="14">
        <v>26.759533938824688</v>
      </c>
      <c r="M15" s="7"/>
    </row>
    <row r="16" spans="1:13" ht="15" customHeight="1" x14ac:dyDescent="0.25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362751</v>
      </c>
      <c r="J16" s="30">
        <v>3</v>
      </c>
      <c r="K16" s="14">
        <f>I16/I10*100</f>
        <v>18.137550000000001</v>
      </c>
      <c r="L16" s="14">
        <v>4.8028983259028184</v>
      </c>
      <c r="M16" s="6"/>
    </row>
    <row r="17" spans="1:13" ht="15" customHeight="1" x14ac:dyDescent="0.25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</v>
      </c>
      <c r="M17" s="6"/>
    </row>
    <row r="18" spans="1:13" ht="15" customHeight="1" x14ac:dyDescent="0.25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0.29019915763883869</v>
      </c>
      <c r="M19" s="6"/>
    </row>
    <row r="20" spans="1:13" ht="15" customHeight="1" x14ac:dyDescent="0.25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30000</v>
      </c>
      <c r="J20" s="30">
        <v>3</v>
      </c>
      <c r="K20" s="14">
        <f>I20/I10*100</f>
        <v>1.5</v>
      </c>
      <c r="L20" s="14">
        <v>22.864479516853599</v>
      </c>
      <c r="M20" s="6"/>
    </row>
    <row r="21" spans="1:13" ht="15" customHeight="1" x14ac:dyDescent="0.25">
      <c r="A21" s="11" t="s">
        <v>17</v>
      </c>
      <c r="B21" s="49" t="s">
        <v>33</v>
      </c>
      <c r="C21" s="49"/>
      <c r="D21" s="49"/>
      <c r="E21" s="49"/>
      <c r="F21" s="49"/>
      <c r="G21" s="49"/>
      <c r="H21" s="49"/>
      <c r="I21" s="29">
        <v>356442</v>
      </c>
      <c r="J21" s="30">
        <v>4</v>
      </c>
      <c r="K21" s="14">
        <f>I21/I10*100</f>
        <v>17.822099999999999</v>
      </c>
      <c r="L21" s="14">
        <v>6.6499515493580299</v>
      </c>
      <c r="M21" s="6"/>
    </row>
    <row r="22" spans="1:13" ht="15" customHeight="1" x14ac:dyDescent="0.25">
      <c r="A22" s="11" t="s">
        <v>18</v>
      </c>
      <c r="B22" s="50" t="s">
        <v>34</v>
      </c>
      <c r="C22" s="50"/>
      <c r="D22" s="50"/>
      <c r="E22" s="50"/>
      <c r="F22" s="50"/>
      <c r="G22" s="50"/>
      <c r="H22" s="50"/>
      <c r="I22" s="29">
        <v>176747</v>
      </c>
      <c r="J22" s="30">
        <v>1</v>
      </c>
      <c r="K22" s="14">
        <f>I22/I10*100</f>
        <v>8.8373499999999989</v>
      </c>
      <c r="L22" s="14">
        <v>2.7810030982910523</v>
      </c>
      <c r="M22" s="6"/>
    </row>
    <row r="23" spans="1:13" ht="15" customHeight="1" x14ac:dyDescent="0.25">
      <c r="A23" s="11" t="s">
        <v>19</v>
      </c>
      <c r="B23" s="49" t="s">
        <v>35</v>
      </c>
      <c r="C23" s="49"/>
      <c r="D23" s="49"/>
      <c r="E23" s="49"/>
      <c r="F23" s="49"/>
      <c r="G23" s="49"/>
      <c r="H23" s="49"/>
      <c r="I23" s="29">
        <v>0</v>
      </c>
      <c r="J23" s="30">
        <v>0</v>
      </c>
      <c r="K23" s="14">
        <f>I23/I10*100</f>
        <v>0</v>
      </c>
      <c r="L23" s="14">
        <v>2.6367880624418274</v>
      </c>
      <c r="M23" s="6"/>
    </row>
    <row r="24" spans="1:13" ht="15" customHeight="1" x14ac:dyDescent="0.25">
      <c r="A24" s="11" t="s">
        <v>20</v>
      </c>
      <c r="B24" s="49" t="s">
        <v>36</v>
      </c>
      <c r="C24" s="49"/>
      <c r="D24" s="49"/>
      <c r="E24" s="49"/>
      <c r="F24" s="49"/>
      <c r="G24" s="49"/>
      <c r="H24" s="49"/>
      <c r="I24" s="29">
        <v>0</v>
      </c>
      <c r="J24" s="30">
        <v>0</v>
      </c>
      <c r="K24" s="14">
        <f>I24/I10*100</f>
        <v>0</v>
      </c>
      <c r="L24" s="14">
        <v>1.8744448363940822</v>
      </c>
      <c r="M24" s="6"/>
    </row>
    <row r="25" spans="1:13" s="3" customFormat="1" ht="15" customHeight="1" x14ac:dyDescent="0.25">
      <c r="A25" s="34">
        <v>4</v>
      </c>
      <c r="B25" s="51" t="s">
        <v>3</v>
      </c>
      <c r="C25" s="51"/>
      <c r="D25" s="51"/>
      <c r="E25" s="51"/>
      <c r="F25" s="51"/>
      <c r="G25" s="51"/>
      <c r="H25" s="51"/>
      <c r="I25" s="10">
        <f>I8+I9+I10</f>
        <v>23912497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2" t="s">
        <v>37</v>
      </c>
      <c r="C26" s="43"/>
      <c r="D26" s="43"/>
      <c r="E26" s="43"/>
      <c r="F26" s="43"/>
      <c r="G26" s="43"/>
      <c r="H26" s="44"/>
      <c r="I26" s="17">
        <v>23912497</v>
      </c>
      <c r="J26" s="18" t="s">
        <v>6</v>
      </c>
      <c r="K26" s="63">
        <f>I25/I26*100</f>
        <v>100</v>
      </c>
      <c r="L26" s="64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5" t="s">
        <v>60</v>
      </c>
      <c r="E28" s="46"/>
      <c r="F28" s="46"/>
      <c r="G28" s="21"/>
      <c r="H28" s="22" t="s">
        <v>61</v>
      </c>
    </row>
    <row r="29" spans="1:13" x14ac:dyDescent="0.25"/>
    <row r="30" spans="1:13" x14ac:dyDescent="0.25">
      <c r="B30" s="47" t="s">
        <v>38</v>
      </c>
      <c r="C30" s="47"/>
      <c r="D30" s="47"/>
      <c r="E30" s="47"/>
      <c r="F30" s="47"/>
      <c r="G30" s="47"/>
      <c r="H30" s="47"/>
    </row>
    <row r="31" spans="1:13" x14ac:dyDescent="0.25"/>
    <row r="32" spans="1:13" x14ac:dyDescent="0.25">
      <c r="B32" s="1" t="s">
        <v>68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zoomScaleNormal="100" workbookViewId="0">
      <selection activeCell="A3" sqref="A3:K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10.109375" style="1" customWidth="1"/>
    <col min="13" max="16380" width="9.109375" style="1" customWidth="1"/>
    <col min="16381" max="16381" width="3.33203125" style="1" customWidth="1"/>
    <col min="16382" max="16382" width="8.88671875" style="1" customWidth="1"/>
    <col min="16383" max="16384" width="8.44140625" style="1" customWidth="1"/>
  </cols>
  <sheetData>
    <row r="1" spans="1:12" ht="15.9" customHeight="1" x14ac:dyDescent="0.25">
      <c r="A1" s="53" t="s">
        <v>64</v>
      </c>
      <c r="B1" s="54"/>
      <c r="C1" s="55"/>
      <c r="D1" s="55"/>
      <c r="E1" s="55"/>
      <c r="F1" s="55"/>
      <c r="G1" s="55"/>
      <c r="H1" s="55"/>
      <c r="I1" s="55"/>
      <c r="J1" s="55"/>
      <c r="K1" s="55"/>
    </row>
    <row r="2" spans="1:12" ht="15.9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2" ht="15.9" customHeight="1" x14ac:dyDescent="0.25">
      <c r="A3" s="57" t="s">
        <v>67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2" ht="15.9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2" ht="15.9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2" ht="15.9" customHeight="1" x14ac:dyDescent="0.25">
      <c r="A6" s="60" t="s">
        <v>5</v>
      </c>
      <c r="B6" s="62" t="s">
        <v>0</v>
      </c>
      <c r="C6" s="61"/>
      <c r="D6" s="61"/>
      <c r="E6" s="61"/>
      <c r="F6" s="61"/>
      <c r="G6" s="61"/>
      <c r="H6" s="61"/>
      <c r="I6" s="60" t="s">
        <v>58</v>
      </c>
      <c r="J6" s="60"/>
      <c r="K6" s="60"/>
    </row>
    <row r="7" spans="1:12" s="2" customFormat="1" ht="21.9" customHeight="1" x14ac:dyDescent="0.25">
      <c r="A7" s="61"/>
      <c r="B7" s="61"/>
      <c r="C7" s="61"/>
      <c r="D7" s="61"/>
      <c r="E7" s="61"/>
      <c r="F7" s="61"/>
      <c r="G7" s="61"/>
      <c r="H7" s="61"/>
      <c r="I7" s="8" t="s">
        <v>56</v>
      </c>
      <c r="J7" s="8" t="s">
        <v>1</v>
      </c>
      <c r="K7" s="35" t="s">
        <v>4</v>
      </c>
    </row>
    <row r="8" spans="1:12" s="2" customFormat="1" ht="16.5" customHeight="1" x14ac:dyDescent="0.25">
      <c r="A8" s="34">
        <f t="shared" ref="A8:A10" si="0">A7+1</f>
        <v>1</v>
      </c>
      <c r="B8" s="51" t="s">
        <v>23</v>
      </c>
      <c r="C8" s="51"/>
      <c r="D8" s="51"/>
      <c r="E8" s="51"/>
      <c r="F8" s="51"/>
      <c r="G8" s="51"/>
      <c r="H8" s="51"/>
      <c r="I8" s="10">
        <f>SUM('1'!I8+'2'!I8+'3'!I8+'4'!I8+'5'!I8+'6'!I8+'7'!I8+'8'!I8+'9'!I8+'10'!I8+'11'!I8+'12'!I8+'13'!I8+'14'!I8+'15'!I8+'16'!I8)</f>
        <v>185579291</v>
      </c>
      <c r="J8" s="23">
        <f>SUM('1'!J8+'2'!J8+'3'!J8+'4'!J8+'5'!J8+'6'!J8+'7'!J8+'8'!J8+'9'!J8+'10'!J8+'11'!J8+'12'!J8+'13'!J8+'14'!J8+'15'!J8+'16'!J8)</f>
        <v>136</v>
      </c>
      <c r="K8" s="13">
        <f>I8/I25*100</f>
        <v>73.803259253940212</v>
      </c>
    </row>
    <row r="9" spans="1:12" s="2" customFormat="1" ht="16.5" customHeight="1" x14ac:dyDescent="0.25">
      <c r="A9" s="34">
        <f t="shared" si="0"/>
        <v>2</v>
      </c>
      <c r="B9" s="51" t="s">
        <v>24</v>
      </c>
      <c r="C9" s="51"/>
      <c r="D9" s="51"/>
      <c r="E9" s="51"/>
      <c r="F9" s="51"/>
      <c r="G9" s="51"/>
      <c r="H9" s="51"/>
      <c r="I9" s="10">
        <f>SUM('1'!I9+'2'!I9+'3'!I9+'4'!I9+'5'!I9+'6'!I9+'7'!I9+'8'!I9+'9'!I9+'10'!I9+'11'!I9+'12'!I9+'13'!I9+'14'!I9+'15'!I9+'16'!I9)</f>
        <v>47048778</v>
      </c>
      <c r="J9" s="24">
        <f>SUM('1'!J9+'2'!J9+'3'!J9+'4'!J9+'5'!J9+'6'!J9+'7'!J9+'8'!J9+'9'!J9+'10'!J9+'11'!J9+'12'!J9+'13'!J9+'14'!J9+'15'!J9+'16'!J9)</f>
        <v>160</v>
      </c>
      <c r="K9" s="13">
        <f>I9/I25*100</f>
        <v>18.710887090925887</v>
      </c>
    </row>
    <row r="10" spans="1:12" s="2" customFormat="1" ht="16.5" customHeight="1" x14ac:dyDescent="0.25">
      <c r="A10" s="34">
        <f t="shared" si="0"/>
        <v>3</v>
      </c>
      <c r="B10" s="51" t="s">
        <v>22</v>
      </c>
      <c r="C10" s="51"/>
      <c r="D10" s="51"/>
      <c r="E10" s="51"/>
      <c r="F10" s="51"/>
      <c r="G10" s="51"/>
      <c r="H10" s="51"/>
      <c r="I10" s="10">
        <f>SUM('1'!I10+'2'!I10+'3'!I10+'4'!I10+'5'!I10+'6'!I10+'7'!I10+'8'!I10+'9'!I10+'10'!I10+'11'!I10+'12'!I10+'13'!I10+'14'!I10+'15'!I10+'16'!I10)</f>
        <v>18823280</v>
      </c>
      <c r="J10" s="25">
        <f>SUM(J11:J24)</f>
        <v>637</v>
      </c>
      <c r="K10" s="13">
        <f>I10/I25*100</f>
        <v>7.4858536551339006</v>
      </c>
    </row>
    <row r="11" spans="1:12" ht="15" customHeight="1" x14ac:dyDescent="0.25">
      <c r="A11" s="11" t="s">
        <v>7</v>
      </c>
      <c r="B11" s="48" t="s">
        <v>21</v>
      </c>
      <c r="C11" s="52"/>
      <c r="D11" s="52"/>
      <c r="E11" s="52"/>
      <c r="F11" s="52"/>
      <c r="G11" s="52"/>
      <c r="H11" s="52"/>
      <c r="I11" s="29">
        <f>SUM('1'!I11+'2'!I11+'3'!I11+'4'!I11+'5'!I11+'6'!I11+'7'!I11+'8'!I11+'9'!I11+'10'!I11+'11'!I11+'12'!I11+'13'!I11+'14'!I11+'15'!I11+'16'!I11)</f>
        <v>2387264</v>
      </c>
      <c r="J11" s="40">
        <f>SUM('1'!J11+'2'!J11+'3'!J11+'4'!J11+'5'!J11+'6'!J11+'7'!J11+'8'!J11+'9'!J11+'10'!J11+'11'!J11+'12'!J11+'13'!J11+'14'!J11+'15'!J11+'16'!J11)</f>
        <v>64</v>
      </c>
      <c r="K11" s="14">
        <f>I11/I10*100</f>
        <v>12.682508043231572</v>
      </c>
      <c r="L11" s="6"/>
    </row>
    <row r="12" spans="1:12" s="3" customFormat="1" ht="15" customHeight="1" x14ac:dyDescent="0.25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f>SUM('1'!I12+'2'!I12+'3'!I12+'4'!I12+'5'!I12+'6'!I12+'7'!I12+'8'!I12+'9'!I12+'10'!I12+'11'!I12+'12'!I12+'13'!I12+'14'!I12+'15'!I12+'16'!I12)</f>
        <v>1580047</v>
      </c>
      <c r="J12" s="40">
        <f>SUM('1'!J12+'2'!J12+'3'!J12+'4'!J12+'5'!J12+'6'!J12+'7'!J12+'8'!J12+'9'!J12+'10'!J12+'11'!J12+'12'!J12+'13'!J12+'14'!J12+'15'!J12+'16'!J12)</f>
        <v>64</v>
      </c>
      <c r="K12" s="14">
        <f>I12/I10*100</f>
        <v>8.3941109094695499</v>
      </c>
      <c r="L12" s="7"/>
    </row>
    <row r="13" spans="1:12" s="3" customFormat="1" ht="15" customHeight="1" x14ac:dyDescent="0.25">
      <c r="A13" s="11" t="s">
        <v>9</v>
      </c>
      <c r="B13" s="49" t="s">
        <v>26</v>
      </c>
      <c r="C13" s="49"/>
      <c r="D13" s="49"/>
      <c r="E13" s="49"/>
      <c r="F13" s="49"/>
      <c r="G13" s="49"/>
      <c r="H13" s="49"/>
      <c r="I13" s="29">
        <f>SUM('1'!I13+'2'!I13+'3'!I13+'4'!I13+'5'!I13+'6'!I13+'7'!I13+'8'!I13+'9'!I13+'10'!I13+'11'!I13+'12'!I13+'13'!I13+'14'!I13+'15'!I13+'16'!I13)</f>
        <v>1567544</v>
      </c>
      <c r="J13" s="40">
        <f>SUM('1'!J13+'2'!J13+'3'!J13+'4'!J13+'5'!J13+'6'!J13+'7'!J13+'8'!J13+'9'!J13+'10'!J13+'11'!J13+'12'!J13+'13'!J13+'14'!J13+'15'!J13+'16'!J13)</f>
        <v>73</v>
      </c>
      <c r="K13" s="14">
        <f>I13/I10*100</f>
        <v>8.3276878418639058</v>
      </c>
      <c r="L13" s="7"/>
    </row>
    <row r="14" spans="1:12" s="3" customFormat="1" ht="24" customHeight="1" x14ac:dyDescent="0.25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f>SUM('1'!I14+'2'!I14+'3'!I14+'4'!I14+'5'!I14+'6'!I14+'7'!I14+'8'!I14+'9'!I14+'10'!I14+'11'!I14+'12'!I14+'13'!I14+'14'!I14+'15'!I14+'16'!I14)</f>
        <v>364493</v>
      </c>
      <c r="J14" s="40">
        <f>SUM('1'!J14+'2'!J14+'3'!J14+'4'!J14+'5'!J14+'6'!J14+'7'!J14+'8'!J14+'9'!J14+'10'!J14+'11'!J14+'12'!J14+'13'!J14+'14'!J14+'15'!J14+'16'!J14)</f>
        <v>16</v>
      </c>
      <c r="K14" s="14">
        <f>I14/I10*100</f>
        <v>1.9363947197300364</v>
      </c>
      <c r="L14" s="7"/>
    </row>
    <row r="15" spans="1:12" s="3" customFormat="1" ht="15" customHeight="1" x14ac:dyDescent="0.25">
      <c r="A15" s="11" t="s">
        <v>11</v>
      </c>
      <c r="B15" s="49" t="s">
        <v>55</v>
      </c>
      <c r="C15" s="49"/>
      <c r="D15" s="49"/>
      <c r="E15" s="49"/>
      <c r="F15" s="49"/>
      <c r="G15" s="49"/>
      <c r="H15" s="49"/>
      <c r="I15" s="29">
        <f>SUM('1'!I15+'2'!I15+'3'!I15+'4'!I15+'5'!I15+'6'!I15+'7'!I15+'8'!I15+'9'!I15+'10'!I15+'11'!I15+'12'!I15+'13'!I15+'14'!I15+'15'!I15+'16'!I15)</f>
        <v>5037022</v>
      </c>
      <c r="J15" s="40">
        <f>SUM('1'!J15+'2'!J15+'3'!J15+'4'!J15+'5'!J15+'6'!J15+'7'!J15+'8'!J15+'9'!J15+'10'!J15+'11'!J15+'12'!J15+'13'!J15+'14'!J15+'15'!J15+'16'!J15)</f>
        <v>156</v>
      </c>
      <c r="K15" s="14">
        <f>I15/I10*100</f>
        <v>26.759533938824688</v>
      </c>
      <c r="L15" s="7"/>
    </row>
    <row r="16" spans="1:12" ht="15" customHeight="1" x14ac:dyDescent="0.25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f>SUM('1'!I16+'2'!I16+'3'!I16+'4'!I16+'5'!I16+'6'!I16+'7'!I16+'8'!I16+'9'!I16+'10'!I16+'11'!I16+'12'!I16+'13'!I16+'14'!I16+'15'!I16+'16'!I16)</f>
        <v>904063</v>
      </c>
      <c r="J16" s="40">
        <f>SUM('1'!J16+'2'!J16+'3'!J16+'4'!J16+'5'!J16+'6'!J16+'7'!J16+'8'!J16+'9'!J16+'10'!J16+'11'!J16+'12'!J16+'13'!J16+'14'!J16+'15'!J16+'16'!J16)</f>
        <v>14</v>
      </c>
      <c r="K16" s="14">
        <f>I16/I10*100</f>
        <v>4.8028983259028184</v>
      </c>
      <c r="L16" s="6"/>
    </row>
    <row r="17" spans="1:12" ht="15" customHeight="1" x14ac:dyDescent="0.25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f>SUM('1'!I17+'2'!I17+'3'!I17+'4'!I17+'5'!I17+'6'!I17+'7'!I17+'8'!I17+'9'!I17+'10'!I17+'11'!I17+'12'!I17+'13'!I17+'14'!I17+'15'!I17+'16'!I17)</f>
        <v>0</v>
      </c>
      <c r="J17" s="40">
        <f>SUM('1'!J17+'2'!J17+'3'!J17+'4'!J17+'5'!J17+'6'!J17+'7'!J17+'8'!J17+'9'!J17+'10'!J17+'11'!J17+'12'!J17+'13'!J17+'14'!J17+'15'!J17+'16'!J17)</f>
        <v>0</v>
      </c>
      <c r="K17" s="14">
        <f>I17/I10*100</f>
        <v>0</v>
      </c>
      <c r="L17" s="6"/>
    </row>
    <row r="18" spans="1:12" ht="15" customHeight="1" x14ac:dyDescent="0.25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f>SUM('1'!I18+'2'!I18+'3'!I18+'4'!I18+'5'!I18+'6'!I18+'7'!I18+'8'!I18+'9'!I18+'10'!I18+'11'!I18+'12'!I18+'13'!I18+'14'!I18+'15'!I18+'16'!I18)</f>
        <v>0</v>
      </c>
      <c r="J18" s="40">
        <f>SUM('1'!J18+'2'!J18+'3'!J18+'4'!J18+'5'!J18+'6'!J18+'7'!J18+'8'!J18+'9'!J18+'10'!J18+'11'!J18+'12'!J18+'13'!J18+'14'!J18+'15'!J18+'16'!J18)</f>
        <v>0</v>
      </c>
      <c r="K18" s="14">
        <f>I18/I10*100</f>
        <v>0</v>
      </c>
      <c r="L18" s="6"/>
    </row>
    <row r="19" spans="1:12" ht="15" customHeight="1" x14ac:dyDescent="0.25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f>SUM('1'!I19+'2'!I19+'3'!I19+'4'!I19+'5'!I19+'6'!I19+'7'!I19+'8'!I19+'9'!I19+'10'!I19+'11'!I19+'12'!I19+'13'!I19+'14'!I19+'15'!I19+'16'!I19)</f>
        <v>54625</v>
      </c>
      <c r="J19" s="40">
        <f>SUM('1'!J19+'2'!J19+'3'!J19+'4'!J19+'5'!J19+'6'!J19+'7'!J19+'8'!J19+'9'!J19+'10'!J19+'11'!J19+'12'!J19+'13'!J19+'14'!J19+'15'!J19+'16'!J19)</f>
        <v>2</v>
      </c>
      <c r="K19" s="14">
        <f>I19/I10*100</f>
        <v>0.29019915763883869</v>
      </c>
      <c r="L19" s="6"/>
    </row>
    <row r="20" spans="1:12" ht="15" customHeight="1" x14ac:dyDescent="0.25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f>SUM('1'!I20+'2'!I20+'3'!I20+'4'!I20+'5'!I20+'6'!I20+'7'!I20+'8'!I20+'9'!I20+'10'!I20+'11'!I20+'12'!I20+'13'!I20+'14'!I20+'15'!I20+'16'!I20)</f>
        <v>4303845</v>
      </c>
      <c r="J20" s="40">
        <f>SUM('1'!J20+'2'!J20+'3'!J20+'4'!J20+'5'!J20+'6'!J20+'7'!J20+'8'!J20+'9'!J20+'10'!J20+'11'!J20+'12'!J20+'13'!J20+'14'!J20+'15'!J20+'16'!J20)</f>
        <v>175</v>
      </c>
      <c r="K20" s="14">
        <f>I20/I10*100</f>
        <v>22.864479516853599</v>
      </c>
      <c r="L20" s="6"/>
    </row>
    <row r="21" spans="1:12" ht="15" customHeight="1" x14ac:dyDescent="0.25">
      <c r="A21" s="11" t="s">
        <v>17</v>
      </c>
      <c r="B21" s="49" t="s">
        <v>33</v>
      </c>
      <c r="C21" s="49"/>
      <c r="D21" s="49"/>
      <c r="E21" s="49"/>
      <c r="F21" s="49"/>
      <c r="G21" s="49"/>
      <c r="H21" s="49"/>
      <c r="I21" s="29">
        <f>SUM('1'!I21+'2'!I21+'3'!I21+'4'!I21+'5'!I21+'6'!I21+'7'!I21+'8'!I21+'9'!I21+'10'!I21+'11'!I21+'12'!I21+'13'!I21+'14'!I21+'15'!I21+'16'!I21)</f>
        <v>1251739</v>
      </c>
      <c r="J21" s="40">
        <f>SUM('1'!J21+'2'!J21+'3'!J21+'4'!J21+'5'!J21+'6'!J21+'7'!J21+'8'!J21+'9'!J21+'10'!J21+'11'!J21+'12'!J21+'13'!J21+'14'!J21+'15'!J21+'16'!J21)</f>
        <v>35</v>
      </c>
      <c r="K21" s="14">
        <f>I21/I10*100</f>
        <v>6.6499515493580299</v>
      </c>
      <c r="L21" s="6"/>
    </row>
    <row r="22" spans="1:12" ht="15" customHeight="1" x14ac:dyDescent="0.25">
      <c r="A22" s="11" t="s">
        <v>18</v>
      </c>
      <c r="B22" s="50" t="s">
        <v>34</v>
      </c>
      <c r="C22" s="50"/>
      <c r="D22" s="50"/>
      <c r="E22" s="50"/>
      <c r="F22" s="50"/>
      <c r="G22" s="50"/>
      <c r="H22" s="50"/>
      <c r="I22" s="29">
        <f>SUM('1'!I22+'2'!I22+'3'!I22+'4'!I22+'5'!I22+'6'!I22+'7'!I22+'8'!I22+'9'!I22+'10'!I22+'11'!I22+'12'!I22+'13'!I22+'14'!I22+'15'!I22+'16'!I22)</f>
        <v>523476</v>
      </c>
      <c r="J22" s="40">
        <f>SUM('1'!J22+'2'!J22+'3'!J22+'4'!J22+'5'!J22+'6'!J22+'7'!J22+'8'!J22+'9'!J22+'10'!J22+'11'!J22+'12'!J22+'13'!J22+'14'!J22+'15'!J22+'16'!J22)</f>
        <v>15</v>
      </c>
      <c r="K22" s="14">
        <f>I22/I10*100</f>
        <v>2.7810030982910523</v>
      </c>
      <c r="L22" s="6"/>
    </row>
    <row r="23" spans="1:12" ht="15" customHeight="1" x14ac:dyDescent="0.25">
      <c r="A23" s="11" t="s">
        <v>19</v>
      </c>
      <c r="B23" s="49" t="s">
        <v>35</v>
      </c>
      <c r="C23" s="49"/>
      <c r="D23" s="49"/>
      <c r="E23" s="49"/>
      <c r="F23" s="49"/>
      <c r="G23" s="49"/>
      <c r="H23" s="49"/>
      <c r="I23" s="29">
        <f>SUM('1'!I23+'2'!I23+'3'!I23+'4'!I23+'5'!I23+'6'!I23+'7'!I23+'8'!I23+'9'!I23+'10'!I23+'11'!I23+'12'!I23+'13'!I23+'14'!I23+'15'!I23+'16'!I23)</f>
        <v>496330</v>
      </c>
      <c r="J23" s="40">
        <f>SUM('1'!J23+'2'!J23+'3'!J23+'4'!J23+'5'!J23+'6'!J23+'7'!J23+'8'!J23+'9'!J23+'10'!J23+'11'!J23+'12'!J23+'13'!J23+'14'!J23+'15'!J23+'16'!J23)</f>
        <v>14</v>
      </c>
      <c r="K23" s="14">
        <f>I23/I10*100</f>
        <v>2.6367880624418274</v>
      </c>
      <c r="L23" s="6"/>
    </row>
    <row r="24" spans="1:12" ht="15" customHeight="1" x14ac:dyDescent="0.25">
      <c r="A24" s="11" t="s">
        <v>20</v>
      </c>
      <c r="B24" s="49" t="s">
        <v>36</v>
      </c>
      <c r="C24" s="49"/>
      <c r="D24" s="49"/>
      <c r="E24" s="49"/>
      <c r="F24" s="49"/>
      <c r="G24" s="49"/>
      <c r="H24" s="49"/>
      <c r="I24" s="29">
        <f>SUM('1'!I24+'2'!I24+'3'!I24+'4'!I24+'5'!I24+'6'!I24+'7'!I24+'8'!I24+'9'!I24+'10'!I24+'11'!I24+'12'!I24+'13'!I24+'14'!I24+'15'!I24+'16'!I24)</f>
        <v>352832</v>
      </c>
      <c r="J24" s="40">
        <f>SUM('1'!J24+'2'!J24+'3'!J24+'4'!J24+'5'!J24+'6'!J24+'7'!J24+'8'!J24+'9'!J24+'10'!J24+'11'!J24+'12'!J24+'13'!J24+'14'!J24+'15'!J24+'16'!J24)</f>
        <v>9</v>
      </c>
      <c r="K24" s="14">
        <f>I24/I10*100</f>
        <v>1.8744448363940822</v>
      </c>
      <c r="L24" s="6"/>
    </row>
    <row r="25" spans="1:12" s="3" customFormat="1" ht="15" customHeight="1" x14ac:dyDescent="0.25">
      <c r="A25" s="34">
        <v>4</v>
      </c>
      <c r="B25" s="51" t="s">
        <v>3</v>
      </c>
      <c r="C25" s="51"/>
      <c r="D25" s="51"/>
      <c r="E25" s="51"/>
      <c r="F25" s="51"/>
      <c r="G25" s="51"/>
      <c r="H25" s="51"/>
      <c r="I25" s="10">
        <f>I8+I9+I10</f>
        <v>251451349</v>
      </c>
      <c r="J25" s="9" t="s">
        <v>2</v>
      </c>
      <c r="K25" s="15">
        <f>I25/I$25*100</f>
        <v>100</v>
      </c>
    </row>
    <row r="26" spans="1:12" ht="15" customHeight="1" x14ac:dyDescent="0.25">
      <c r="A26" s="16">
        <v>5</v>
      </c>
      <c r="B26" s="42" t="s">
        <v>37</v>
      </c>
      <c r="C26" s="43"/>
      <c r="D26" s="43"/>
      <c r="E26" s="43"/>
      <c r="F26" s="43"/>
      <c r="G26" s="43"/>
      <c r="H26" s="44"/>
      <c r="I26" s="17">
        <v>264272000</v>
      </c>
      <c r="J26" s="18"/>
      <c r="K26" s="28">
        <f>I25/I26*100</f>
        <v>95.148691121268996</v>
      </c>
    </row>
    <row r="27" spans="1:12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2" ht="21.75" customHeight="1" x14ac:dyDescent="0.25">
      <c r="A28" s="19"/>
      <c r="B28" s="22" t="s">
        <v>65</v>
      </c>
      <c r="C28" s="20"/>
      <c r="D28" s="45" t="s">
        <v>60</v>
      </c>
      <c r="E28" s="46"/>
      <c r="F28" s="46"/>
      <c r="G28" s="21"/>
      <c r="H28" s="22" t="s">
        <v>61</v>
      </c>
    </row>
    <row r="29" spans="1:12" ht="12.75" customHeight="1" x14ac:dyDescent="0.25"/>
    <row r="30" spans="1:12" x14ac:dyDescent="0.25">
      <c r="B30" s="47" t="s">
        <v>38</v>
      </c>
      <c r="C30" s="47"/>
      <c r="D30" s="47"/>
      <c r="E30" s="47"/>
      <c r="F30" s="47"/>
      <c r="G30" s="47"/>
      <c r="H30" s="47"/>
    </row>
    <row r="31" spans="1:12" x14ac:dyDescent="0.25"/>
    <row r="32" spans="1:12" x14ac:dyDescent="0.25">
      <c r="B32" s="1" t="s">
        <v>68</v>
      </c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28">
    <mergeCell ref="A1:K1"/>
    <mergeCell ref="A2:K2"/>
    <mergeCell ref="A3:K4"/>
    <mergeCell ref="A5:K5"/>
    <mergeCell ref="A6:A7"/>
    <mergeCell ref="B6:H7"/>
    <mergeCell ref="I6:K6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zoomScaleNormal="100"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1" customWidth="1"/>
    <col min="3" max="3" width="2.6640625" style="31" customWidth="1"/>
    <col min="4" max="4" width="7.6640625" style="31" customWidth="1"/>
    <col min="5" max="5" width="2.6640625" style="31" customWidth="1"/>
    <col min="6" max="6" width="7.33203125" style="31" customWidth="1"/>
    <col min="7" max="7" width="2.6640625" style="31" customWidth="1"/>
    <col min="8" max="8" width="51.33203125" style="31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6380" width="9.109375" style="1" customWidth="1"/>
    <col min="16381" max="16381" width="3.33203125" style="1" customWidth="1"/>
    <col min="16382" max="16382" width="8.88671875" style="1" customWidth="1"/>
    <col min="16383" max="16384" width="8.44140625" style="1" customWidth="1"/>
  </cols>
  <sheetData>
    <row r="1" spans="1:12" ht="15.9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.9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15.9" customHeight="1" x14ac:dyDescent="0.25">
      <c r="A3" s="57" t="str">
        <f>CONCATENATE(lista!B19,lista!B2,lista!B20)</f>
        <v>Struktura wydatków województwa dolnośląskiego na rehabilitację zawodową i społeczną osób niepełnosprawnych ze środków PFRON w 2022 roku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ht="15.9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ht="15.9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 ht="15.9" customHeight="1" x14ac:dyDescent="0.25">
      <c r="A6" s="60" t="s">
        <v>5</v>
      </c>
      <c r="B6" s="62" t="s">
        <v>0</v>
      </c>
      <c r="C6" s="61"/>
      <c r="D6" s="61"/>
      <c r="E6" s="61"/>
      <c r="F6" s="61"/>
      <c r="G6" s="61"/>
      <c r="H6" s="61"/>
      <c r="I6" s="60" t="s">
        <v>58</v>
      </c>
      <c r="J6" s="60"/>
      <c r="K6" s="60"/>
      <c r="L6" s="62" t="s">
        <v>59</v>
      </c>
    </row>
    <row r="7" spans="1:12" s="2" customFormat="1" ht="21.9" customHeight="1" x14ac:dyDescent="0.25">
      <c r="A7" s="61"/>
      <c r="B7" s="61"/>
      <c r="C7" s="61"/>
      <c r="D7" s="61"/>
      <c r="E7" s="61"/>
      <c r="F7" s="61"/>
      <c r="G7" s="61"/>
      <c r="H7" s="61"/>
      <c r="I7" s="8" t="s">
        <v>56</v>
      </c>
      <c r="J7" s="8" t="s">
        <v>1</v>
      </c>
      <c r="K7" s="33" t="s">
        <v>4</v>
      </c>
      <c r="L7" s="62"/>
    </row>
    <row r="8" spans="1:12" s="2" customFormat="1" ht="16.5" customHeight="1" x14ac:dyDescent="0.25">
      <c r="A8" s="32">
        <f t="shared" ref="A8:A10" si="0">A7+1</f>
        <v>1</v>
      </c>
      <c r="B8" s="51" t="s">
        <v>23</v>
      </c>
      <c r="C8" s="51"/>
      <c r="D8" s="51"/>
      <c r="E8" s="51"/>
      <c r="F8" s="51"/>
      <c r="G8" s="51"/>
      <c r="H8" s="51"/>
      <c r="I8" s="10">
        <v>11413130</v>
      </c>
      <c r="J8" s="23">
        <v>9</v>
      </c>
      <c r="K8" s="13">
        <f>I8/I25*100</f>
        <v>67.314370631663834</v>
      </c>
      <c r="L8" s="13">
        <v>73.803259253940212</v>
      </c>
    </row>
    <row r="9" spans="1:12" s="2" customFormat="1" ht="16.5" customHeight="1" x14ac:dyDescent="0.25">
      <c r="A9" s="32">
        <f t="shared" si="0"/>
        <v>2</v>
      </c>
      <c r="B9" s="51" t="s">
        <v>24</v>
      </c>
      <c r="C9" s="51"/>
      <c r="D9" s="51"/>
      <c r="E9" s="51"/>
      <c r="F9" s="51"/>
      <c r="G9" s="51"/>
      <c r="H9" s="51"/>
      <c r="I9" s="10">
        <v>4541884</v>
      </c>
      <c r="J9" s="24">
        <v>8</v>
      </c>
      <c r="K9" s="13">
        <f>I9/I25*100</f>
        <v>26.787924341703267</v>
      </c>
      <c r="L9" s="13">
        <v>18.710887090925887</v>
      </c>
    </row>
    <row r="10" spans="1:12" s="2" customFormat="1" ht="16.5" customHeight="1" x14ac:dyDescent="0.25">
      <c r="A10" s="32">
        <f t="shared" si="0"/>
        <v>3</v>
      </c>
      <c r="B10" s="51" t="s">
        <v>22</v>
      </c>
      <c r="C10" s="51"/>
      <c r="D10" s="51"/>
      <c r="E10" s="51"/>
      <c r="F10" s="51"/>
      <c r="G10" s="51"/>
      <c r="H10" s="51"/>
      <c r="I10" s="10">
        <f>SUM(I11:I24)</f>
        <v>999954</v>
      </c>
      <c r="J10" s="39">
        <f>SUM(J11:J24)</f>
        <v>47</v>
      </c>
      <c r="K10" s="13">
        <f>I10/I25*100</f>
        <v>5.8977050266329014</v>
      </c>
      <c r="L10" s="13">
        <v>7.4858536551339006</v>
      </c>
    </row>
    <row r="11" spans="1:12" ht="15" customHeight="1" x14ac:dyDescent="0.25">
      <c r="A11" s="11" t="s">
        <v>7</v>
      </c>
      <c r="B11" s="48" t="s">
        <v>21</v>
      </c>
      <c r="C11" s="52"/>
      <c r="D11" s="52"/>
      <c r="E11" s="52"/>
      <c r="F11" s="52"/>
      <c r="G11" s="52"/>
      <c r="H11" s="52"/>
      <c r="I11" s="37">
        <v>0</v>
      </c>
      <c r="J11" s="37">
        <v>0</v>
      </c>
      <c r="K11" s="14">
        <f>I11/I10*100</f>
        <v>0</v>
      </c>
      <c r="L11" s="14">
        <v>12.682508043231572</v>
      </c>
    </row>
    <row r="12" spans="1:12" s="3" customFormat="1" ht="15" customHeight="1" x14ac:dyDescent="0.25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37">
        <v>0</v>
      </c>
      <c r="J12" s="37">
        <v>0</v>
      </c>
      <c r="K12" s="14">
        <f>I12/I10*100</f>
        <v>0</v>
      </c>
      <c r="L12" s="14">
        <v>8.3941109094695499</v>
      </c>
    </row>
    <row r="13" spans="1:12" s="3" customFormat="1" ht="15" customHeight="1" x14ac:dyDescent="0.25">
      <c r="A13" s="11" t="s">
        <v>9</v>
      </c>
      <c r="B13" s="49" t="s">
        <v>26</v>
      </c>
      <c r="C13" s="49"/>
      <c r="D13" s="49"/>
      <c r="E13" s="49"/>
      <c r="F13" s="49"/>
      <c r="G13" s="49"/>
      <c r="H13" s="49"/>
      <c r="I13" s="37">
        <v>250000</v>
      </c>
      <c r="J13" s="37">
        <v>13</v>
      </c>
      <c r="K13" s="14">
        <f>I13/I10*100</f>
        <v>25.001150052902432</v>
      </c>
      <c r="L13" s="14">
        <v>8.3276878418639058</v>
      </c>
    </row>
    <row r="14" spans="1:12" s="3" customFormat="1" ht="24" customHeight="1" x14ac:dyDescent="0.25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37">
        <v>0</v>
      </c>
      <c r="J14" s="37">
        <v>0</v>
      </c>
      <c r="K14" s="14">
        <f>I14/I10*100</f>
        <v>0</v>
      </c>
      <c r="L14" s="14">
        <v>1.9363947197300364</v>
      </c>
    </row>
    <row r="15" spans="1:12" s="3" customFormat="1" ht="15" customHeight="1" x14ac:dyDescent="0.25">
      <c r="A15" s="11" t="s">
        <v>11</v>
      </c>
      <c r="B15" s="49" t="s">
        <v>55</v>
      </c>
      <c r="C15" s="49"/>
      <c r="D15" s="49"/>
      <c r="E15" s="49"/>
      <c r="F15" s="49"/>
      <c r="G15" s="49"/>
      <c r="H15" s="49"/>
      <c r="I15" s="37">
        <v>235440</v>
      </c>
      <c r="J15" s="37">
        <v>10</v>
      </c>
      <c r="K15" s="14">
        <f>I15/I10*100</f>
        <v>23.545083073821395</v>
      </c>
      <c r="L15" s="14">
        <v>26.759533938824688</v>
      </c>
    </row>
    <row r="16" spans="1:12" ht="15" customHeight="1" x14ac:dyDescent="0.25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37">
        <v>0</v>
      </c>
      <c r="J16" s="37">
        <v>0</v>
      </c>
      <c r="K16" s="14">
        <f>I16/I10*100</f>
        <v>0</v>
      </c>
      <c r="L16" s="14">
        <v>4.8028983259028184</v>
      </c>
    </row>
    <row r="17" spans="1:12" ht="15" customHeight="1" x14ac:dyDescent="0.25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37">
        <v>0</v>
      </c>
      <c r="J17" s="37">
        <v>0</v>
      </c>
      <c r="K17" s="14">
        <f>I17/I10*100</f>
        <v>0</v>
      </c>
      <c r="L17" s="14">
        <v>0</v>
      </c>
    </row>
    <row r="18" spans="1:12" ht="15" customHeight="1" x14ac:dyDescent="0.25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37">
        <v>0</v>
      </c>
      <c r="J18" s="37">
        <v>0</v>
      </c>
      <c r="K18" s="14">
        <f>I18/I10*100</f>
        <v>0</v>
      </c>
      <c r="L18" s="14">
        <v>0</v>
      </c>
    </row>
    <row r="19" spans="1:12" ht="15" customHeight="1" x14ac:dyDescent="0.25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37">
        <v>0</v>
      </c>
      <c r="J19" s="37">
        <v>0</v>
      </c>
      <c r="K19" s="14">
        <f>I19/I10*100</f>
        <v>0</v>
      </c>
      <c r="L19" s="14">
        <v>0.29019915763883869</v>
      </c>
    </row>
    <row r="20" spans="1:12" ht="15" customHeight="1" x14ac:dyDescent="0.25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37">
        <v>514514</v>
      </c>
      <c r="J20" s="37">
        <v>24</v>
      </c>
      <c r="K20" s="14">
        <f>I20/I10*100</f>
        <v>51.453766873276173</v>
      </c>
      <c r="L20" s="14">
        <v>22.864479516853599</v>
      </c>
    </row>
    <row r="21" spans="1:12" ht="15" customHeight="1" x14ac:dyDescent="0.25">
      <c r="A21" s="11" t="s">
        <v>17</v>
      </c>
      <c r="B21" s="49" t="s">
        <v>33</v>
      </c>
      <c r="C21" s="49"/>
      <c r="D21" s="49"/>
      <c r="E21" s="49"/>
      <c r="F21" s="49"/>
      <c r="G21" s="49"/>
      <c r="H21" s="49"/>
      <c r="I21" s="37">
        <v>0</v>
      </c>
      <c r="J21" s="37">
        <v>0</v>
      </c>
      <c r="K21" s="14">
        <f>I21/I10*100</f>
        <v>0</v>
      </c>
      <c r="L21" s="14">
        <v>6.6499515493580299</v>
      </c>
    </row>
    <row r="22" spans="1:12" ht="15" customHeight="1" x14ac:dyDescent="0.25">
      <c r="A22" s="11" t="s">
        <v>18</v>
      </c>
      <c r="B22" s="50" t="s">
        <v>34</v>
      </c>
      <c r="C22" s="50"/>
      <c r="D22" s="50"/>
      <c r="E22" s="50"/>
      <c r="F22" s="50"/>
      <c r="G22" s="50"/>
      <c r="H22" s="50"/>
      <c r="I22" s="37">
        <v>0</v>
      </c>
      <c r="J22" s="37">
        <v>0</v>
      </c>
      <c r="K22" s="14">
        <f>I22/I10*100</f>
        <v>0</v>
      </c>
      <c r="L22" s="14">
        <v>2.7810030982910523</v>
      </c>
    </row>
    <row r="23" spans="1:12" ht="15" customHeight="1" x14ac:dyDescent="0.25">
      <c r="A23" s="11" t="s">
        <v>19</v>
      </c>
      <c r="B23" s="49" t="s">
        <v>35</v>
      </c>
      <c r="C23" s="49"/>
      <c r="D23" s="49"/>
      <c r="E23" s="49"/>
      <c r="F23" s="49"/>
      <c r="G23" s="49"/>
      <c r="H23" s="49"/>
      <c r="I23" s="37">
        <v>0</v>
      </c>
      <c r="J23" s="37">
        <v>0</v>
      </c>
      <c r="K23" s="14">
        <f>I23/I10*100</f>
        <v>0</v>
      </c>
      <c r="L23" s="14">
        <v>2.6367880624418274</v>
      </c>
    </row>
    <row r="24" spans="1:12" ht="15" customHeight="1" x14ac:dyDescent="0.25">
      <c r="A24" s="11" t="s">
        <v>20</v>
      </c>
      <c r="B24" s="49" t="s">
        <v>36</v>
      </c>
      <c r="C24" s="49"/>
      <c r="D24" s="49"/>
      <c r="E24" s="49"/>
      <c r="F24" s="49"/>
      <c r="G24" s="49"/>
      <c r="H24" s="49"/>
      <c r="I24" s="37">
        <v>0</v>
      </c>
      <c r="J24" s="37">
        <v>0</v>
      </c>
      <c r="K24" s="14">
        <f>I24/I10*100</f>
        <v>0</v>
      </c>
      <c r="L24" s="14">
        <v>1.8744448363940822</v>
      </c>
    </row>
    <row r="25" spans="1:12" s="3" customFormat="1" ht="15" customHeight="1" x14ac:dyDescent="0.25">
      <c r="A25" s="32">
        <v>4</v>
      </c>
      <c r="B25" s="51" t="s">
        <v>3</v>
      </c>
      <c r="C25" s="51"/>
      <c r="D25" s="51"/>
      <c r="E25" s="51"/>
      <c r="F25" s="51"/>
      <c r="G25" s="51"/>
      <c r="H25" s="51"/>
      <c r="I25" s="10">
        <f>I8+I9+I10</f>
        <v>16954968</v>
      </c>
      <c r="J25" s="9" t="s">
        <v>2</v>
      </c>
      <c r="K25" s="15">
        <f>I25/I$25*100</f>
        <v>100</v>
      </c>
      <c r="L25" s="12" t="s">
        <v>2</v>
      </c>
    </row>
    <row r="26" spans="1:12" ht="15" customHeight="1" x14ac:dyDescent="0.25">
      <c r="A26" s="16">
        <v>5</v>
      </c>
      <c r="B26" s="42" t="s">
        <v>37</v>
      </c>
      <c r="C26" s="43"/>
      <c r="D26" s="43"/>
      <c r="E26" s="43"/>
      <c r="F26" s="43"/>
      <c r="G26" s="43"/>
      <c r="H26" s="44"/>
      <c r="I26" s="17">
        <v>16959884</v>
      </c>
      <c r="J26" s="18" t="s">
        <v>6</v>
      </c>
      <c r="K26" s="63">
        <f>I25/I26*100</f>
        <v>99.971013952689773</v>
      </c>
      <c r="L26" s="64"/>
    </row>
    <row r="27" spans="1:12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2" ht="21.75" customHeight="1" x14ac:dyDescent="0.25">
      <c r="A28" s="19"/>
      <c r="B28" s="22" t="s">
        <v>65</v>
      </c>
      <c r="C28" s="20"/>
      <c r="D28" s="45" t="s">
        <v>60</v>
      </c>
      <c r="E28" s="46"/>
      <c r="F28" s="46"/>
      <c r="G28" s="21"/>
      <c r="H28" s="22" t="s">
        <v>61</v>
      </c>
    </row>
    <row r="29" spans="1:12" ht="12.75" customHeight="1" x14ac:dyDescent="0.25"/>
    <row r="30" spans="1:12" x14ac:dyDescent="0.25">
      <c r="B30" s="47" t="s">
        <v>38</v>
      </c>
      <c r="C30" s="47"/>
      <c r="D30" s="47"/>
      <c r="E30" s="47"/>
      <c r="F30" s="47"/>
      <c r="G30" s="47"/>
      <c r="H30" s="47"/>
    </row>
    <row r="31" spans="1:12" x14ac:dyDescent="0.25"/>
    <row r="32" spans="1:12" x14ac:dyDescent="0.25">
      <c r="B32" s="1" t="s">
        <v>68</v>
      </c>
      <c r="C32" s="41"/>
      <c r="D32" s="41"/>
      <c r="E32" s="41"/>
      <c r="F32" s="41"/>
      <c r="G32" s="41"/>
      <c r="H32" s="41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3" ht="15.9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3" ht="15.9" customHeight="1" x14ac:dyDescent="0.25">
      <c r="A3" s="57" t="str">
        <f>CONCATENATE(lista!B19,lista!B3,lista!B20)</f>
        <v>Struktura wydatków województwa kujawsko-pomorskiego na rehabilitację zawodową i społeczną osób niepełnosprawnych ze środków PFRON w 2022 roku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3" ht="15.9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3" ht="15.9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3" ht="15.9" customHeight="1" x14ac:dyDescent="0.25">
      <c r="A6" s="60" t="s">
        <v>5</v>
      </c>
      <c r="B6" s="62" t="s">
        <v>0</v>
      </c>
      <c r="C6" s="61"/>
      <c r="D6" s="61"/>
      <c r="E6" s="61"/>
      <c r="F6" s="61"/>
      <c r="G6" s="61"/>
      <c r="H6" s="61"/>
      <c r="I6" s="60" t="s">
        <v>58</v>
      </c>
      <c r="J6" s="60"/>
      <c r="K6" s="60"/>
      <c r="L6" s="62" t="s">
        <v>59</v>
      </c>
    </row>
    <row r="7" spans="1:13" s="2" customFormat="1" ht="21.9" customHeight="1" x14ac:dyDescent="0.25">
      <c r="A7" s="61"/>
      <c r="B7" s="61"/>
      <c r="C7" s="61"/>
      <c r="D7" s="61"/>
      <c r="E7" s="61"/>
      <c r="F7" s="61"/>
      <c r="G7" s="61"/>
      <c r="H7" s="61"/>
      <c r="I7" s="8" t="s">
        <v>56</v>
      </c>
      <c r="J7" s="8" t="s">
        <v>1</v>
      </c>
      <c r="K7" s="35" t="s">
        <v>4</v>
      </c>
      <c r="L7" s="62"/>
    </row>
    <row r="8" spans="1:13" s="2" customFormat="1" ht="16.5" customHeight="1" x14ac:dyDescent="0.25">
      <c r="A8" s="34">
        <f t="shared" ref="A8:A10" si="0">A7+1</f>
        <v>1</v>
      </c>
      <c r="B8" s="51" t="s">
        <v>23</v>
      </c>
      <c r="C8" s="51"/>
      <c r="D8" s="51"/>
      <c r="E8" s="51"/>
      <c r="F8" s="51"/>
      <c r="G8" s="51"/>
      <c r="H8" s="51"/>
      <c r="I8" s="10">
        <v>12141000</v>
      </c>
      <c r="J8" s="23">
        <v>9</v>
      </c>
      <c r="K8" s="13">
        <f>I8/I25*100</f>
        <v>71.056907856906449</v>
      </c>
      <c r="L8" s="13">
        <v>73.803259253940212</v>
      </c>
    </row>
    <row r="9" spans="1:13" s="2" customFormat="1" ht="16.5" customHeight="1" x14ac:dyDescent="0.25">
      <c r="A9" s="34">
        <f t="shared" si="0"/>
        <v>2</v>
      </c>
      <c r="B9" s="51" t="s">
        <v>24</v>
      </c>
      <c r="C9" s="51"/>
      <c r="D9" s="51"/>
      <c r="E9" s="51"/>
      <c r="F9" s="51"/>
      <c r="G9" s="51"/>
      <c r="H9" s="51"/>
      <c r="I9" s="10">
        <v>4161000</v>
      </c>
      <c r="J9" s="24">
        <v>9</v>
      </c>
      <c r="K9" s="13">
        <f>I9/I25*100</f>
        <v>24.352836965043057</v>
      </c>
      <c r="L9" s="13">
        <v>18.710887090925887</v>
      </c>
    </row>
    <row r="10" spans="1:13" s="2" customFormat="1" ht="16.5" customHeight="1" x14ac:dyDescent="0.25">
      <c r="A10" s="34">
        <f t="shared" si="0"/>
        <v>3</v>
      </c>
      <c r="B10" s="51" t="s">
        <v>22</v>
      </c>
      <c r="C10" s="51"/>
      <c r="D10" s="51"/>
      <c r="E10" s="51"/>
      <c r="F10" s="51"/>
      <c r="G10" s="51"/>
      <c r="H10" s="51"/>
      <c r="I10" s="10">
        <f>SUM(I11:I24)</f>
        <v>784305</v>
      </c>
      <c r="J10" s="39">
        <f>SUM(J11:J24)</f>
        <v>30</v>
      </c>
      <c r="K10" s="13">
        <f>I10/I25*100</f>
        <v>4.5902551780504908</v>
      </c>
      <c r="L10" s="13">
        <v>7.4858536551339006</v>
      </c>
    </row>
    <row r="11" spans="1:13" ht="15" customHeight="1" x14ac:dyDescent="0.25">
      <c r="A11" s="11" t="s">
        <v>7</v>
      </c>
      <c r="B11" s="48" t="s">
        <v>21</v>
      </c>
      <c r="C11" s="52"/>
      <c r="D11" s="52"/>
      <c r="E11" s="52"/>
      <c r="F11" s="52"/>
      <c r="G11" s="52"/>
      <c r="H11" s="52"/>
      <c r="I11" s="29">
        <v>59700</v>
      </c>
      <c r="J11" s="30">
        <v>3</v>
      </c>
      <c r="K11" s="14">
        <f>I11/I10*100</f>
        <v>7.6118346816608344</v>
      </c>
      <c r="L11" s="14">
        <v>12.682508043231572</v>
      </c>
      <c r="M11" s="6"/>
    </row>
    <row r="12" spans="1:13" s="3" customFormat="1" ht="15" customHeight="1" x14ac:dyDescent="0.25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202749</v>
      </c>
      <c r="J12" s="30">
        <v>8</v>
      </c>
      <c r="K12" s="14">
        <f>I12/I10*100</f>
        <v>25.850785089984125</v>
      </c>
      <c r="L12" s="14">
        <v>8.3941109094695499</v>
      </c>
      <c r="M12" s="7"/>
    </row>
    <row r="13" spans="1:13" s="3" customFormat="1" ht="15" customHeight="1" x14ac:dyDescent="0.25">
      <c r="A13" s="11" t="s">
        <v>9</v>
      </c>
      <c r="B13" s="49" t="s">
        <v>26</v>
      </c>
      <c r="C13" s="49"/>
      <c r="D13" s="49"/>
      <c r="E13" s="49"/>
      <c r="F13" s="49"/>
      <c r="G13" s="49"/>
      <c r="H13" s="49"/>
      <c r="I13" s="29">
        <v>43500</v>
      </c>
      <c r="J13" s="30">
        <v>2</v>
      </c>
      <c r="K13" s="14">
        <f>I13/I10*100</f>
        <v>5.5463117027176922</v>
      </c>
      <c r="L13" s="14">
        <v>8.3276878418639058</v>
      </c>
      <c r="M13" s="7"/>
    </row>
    <row r="14" spans="1:13" s="3" customFormat="1" ht="24" customHeight="1" x14ac:dyDescent="0.25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25600</v>
      </c>
      <c r="J14" s="30">
        <v>1</v>
      </c>
      <c r="K14" s="14">
        <f>I14/I10*100</f>
        <v>3.2640363124039755</v>
      </c>
      <c r="L14" s="14">
        <v>1.9363947197300364</v>
      </c>
      <c r="M14" s="7"/>
    </row>
    <row r="15" spans="1:13" s="3" customFormat="1" ht="15" customHeight="1" x14ac:dyDescent="0.25">
      <c r="A15" s="11" t="s">
        <v>11</v>
      </c>
      <c r="B15" s="49" t="s">
        <v>55</v>
      </c>
      <c r="C15" s="49"/>
      <c r="D15" s="49"/>
      <c r="E15" s="49"/>
      <c r="F15" s="49"/>
      <c r="G15" s="49"/>
      <c r="H15" s="49"/>
      <c r="I15" s="29">
        <v>246599</v>
      </c>
      <c r="J15" s="30">
        <v>10</v>
      </c>
      <c r="K15" s="14">
        <f>I15/I10*100</f>
        <v>31.441722289160467</v>
      </c>
      <c r="L15" s="14">
        <v>26.759533938824688</v>
      </c>
      <c r="M15" s="7"/>
    </row>
    <row r="16" spans="1:13" ht="15" customHeight="1" x14ac:dyDescent="0.25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39200</v>
      </c>
      <c r="J16" s="30">
        <v>1</v>
      </c>
      <c r="K16" s="14">
        <f>I16/I10*100</f>
        <v>4.9980556033685879</v>
      </c>
      <c r="L16" s="14">
        <v>4.8028983259028184</v>
      </c>
      <c r="M16" s="6"/>
    </row>
    <row r="17" spans="1:13" ht="15" customHeight="1" x14ac:dyDescent="0.25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</v>
      </c>
      <c r="M17" s="6"/>
    </row>
    <row r="18" spans="1:13" ht="15" customHeight="1" x14ac:dyDescent="0.25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0.29019915763883869</v>
      </c>
      <c r="M19" s="6"/>
    </row>
    <row r="20" spans="1:13" ht="15" customHeight="1" x14ac:dyDescent="0.25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0</v>
      </c>
      <c r="J20" s="30">
        <v>0</v>
      </c>
      <c r="K20" s="14">
        <f>I20/I10*100</f>
        <v>0</v>
      </c>
      <c r="L20" s="14">
        <v>22.864479516853599</v>
      </c>
      <c r="M20" s="6"/>
    </row>
    <row r="21" spans="1:13" ht="15" customHeight="1" x14ac:dyDescent="0.25">
      <c r="A21" s="11" t="s">
        <v>17</v>
      </c>
      <c r="B21" s="49" t="s">
        <v>33</v>
      </c>
      <c r="C21" s="49"/>
      <c r="D21" s="49"/>
      <c r="E21" s="49"/>
      <c r="F21" s="49"/>
      <c r="G21" s="49"/>
      <c r="H21" s="49"/>
      <c r="I21" s="29">
        <v>0</v>
      </c>
      <c r="J21" s="30">
        <v>0</v>
      </c>
      <c r="K21" s="14">
        <f>I21/I10*100</f>
        <v>0</v>
      </c>
      <c r="L21" s="14">
        <v>6.6499515493580299</v>
      </c>
      <c r="M21" s="6"/>
    </row>
    <row r="22" spans="1:13" ht="15" customHeight="1" x14ac:dyDescent="0.25">
      <c r="A22" s="11" t="s">
        <v>18</v>
      </c>
      <c r="B22" s="50" t="s">
        <v>34</v>
      </c>
      <c r="C22" s="50"/>
      <c r="D22" s="50"/>
      <c r="E22" s="50"/>
      <c r="F22" s="50"/>
      <c r="G22" s="50"/>
      <c r="H22" s="50"/>
      <c r="I22" s="29">
        <v>0</v>
      </c>
      <c r="J22" s="30">
        <v>0</v>
      </c>
      <c r="K22" s="14">
        <f>I22/I10*100</f>
        <v>0</v>
      </c>
      <c r="L22" s="14">
        <v>2.7810030982910523</v>
      </c>
      <c r="M22" s="6"/>
    </row>
    <row r="23" spans="1:13" ht="15" customHeight="1" x14ac:dyDescent="0.25">
      <c r="A23" s="11" t="s">
        <v>19</v>
      </c>
      <c r="B23" s="49" t="s">
        <v>35</v>
      </c>
      <c r="C23" s="49"/>
      <c r="D23" s="49"/>
      <c r="E23" s="49"/>
      <c r="F23" s="49"/>
      <c r="G23" s="49"/>
      <c r="H23" s="49"/>
      <c r="I23" s="29">
        <v>120657</v>
      </c>
      <c r="J23" s="30">
        <v>4</v>
      </c>
      <c r="K23" s="14">
        <f>I23/I10*100</f>
        <v>15.383938646317441</v>
      </c>
      <c r="L23" s="14">
        <v>2.6367880624418274</v>
      </c>
      <c r="M23" s="6"/>
    </row>
    <row r="24" spans="1:13" ht="15" customHeight="1" x14ac:dyDescent="0.25">
      <c r="A24" s="11" t="s">
        <v>20</v>
      </c>
      <c r="B24" s="49" t="s">
        <v>36</v>
      </c>
      <c r="C24" s="49"/>
      <c r="D24" s="49"/>
      <c r="E24" s="49"/>
      <c r="F24" s="49"/>
      <c r="G24" s="49"/>
      <c r="H24" s="49"/>
      <c r="I24" s="29">
        <v>46300</v>
      </c>
      <c r="J24" s="30">
        <v>1</v>
      </c>
      <c r="K24" s="14">
        <f>I24/I10*100</f>
        <v>5.903315674386878</v>
      </c>
      <c r="L24" s="14">
        <v>1.8744448363940822</v>
      </c>
      <c r="M24" s="6"/>
    </row>
    <row r="25" spans="1:13" s="3" customFormat="1" ht="15" customHeight="1" x14ac:dyDescent="0.25">
      <c r="A25" s="34">
        <v>4</v>
      </c>
      <c r="B25" s="51" t="s">
        <v>3</v>
      </c>
      <c r="C25" s="51"/>
      <c r="D25" s="51"/>
      <c r="E25" s="51"/>
      <c r="F25" s="51"/>
      <c r="G25" s="51"/>
      <c r="H25" s="51"/>
      <c r="I25" s="10">
        <f>I8+I9+I10</f>
        <v>17086305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2" t="s">
        <v>37</v>
      </c>
      <c r="C26" s="43"/>
      <c r="D26" s="43"/>
      <c r="E26" s="43"/>
      <c r="F26" s="43"/>
      <c r="G26" s="43"/>
      <c r="H26" s="44"/>
      <c r="I26" s="17">
        <v>17086305</v>
      </c>
      <c r="J26" s="18" t="s">
        <v>6</v>
      </c>
      <c r="K26" s="63">
        <f>I25/I26*100</f>
        <v>100</v>
      </c>
      <c r="L26" s="64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5" t="s">
        <v>60</v>
      </c>
      <c r="E28" s="46"/>
      <c r="F28" s="46"/>
      <c r="G28" s="21"/>
      <c r="H28" s="22" t="s">
        <v>61</v>
      </c>
    </row>
    <row r="29" spans="1:13" x14ac:dyDescent="0.25"/>
    <row r="30" spans="1:13" x14ac:dyDescent="0.25">
      <c r="B30" s="47" t="s">
        <v>38</v>
      </c>
      <c r="C30" s="47"/>
      <c r="D30" s="47"/>
      <c r="E30" s="47"/>
      <c r="F30" s="47"/>
      <c r="G30" s="47"/>
      <c r="H30" s="47"/>
    </row>
    <row r="31" spans="1:13" x14ac:dyDescent="0.25"/>
    <row r="32" spans="1:13" x14ac:dyDescent="0.25">
      <c r="B32" s="1" t="s">
        <v>68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3" ht="15.9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3" ht="15.9" customHeight="1" x14ac:dyDescent="0.25">
      <c r="A3" s="57" t="str">
        <f>CONCATENATE(lista!B19,lista!B4,lista!B20)</f>
        <v>Struktura wydatków województwa lubelskiego na rehabilitację zawodową i społeczną osób niepełnosprawnych ze środków PFRON w 2022 roku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3" ht="15.9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3" ht="15.9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3" ht="15.9" customHeight="1" x14ac:dyDescent="0.25">
      <c r="A6" s="60" t="s">
        <v>5</v>
      </c>
      <c r="B6" s="62" t="s">
        <v>0</v>
      </c>
      <c r="C6" s="61"/>
      <c r="D6" s="61"/>
      <c r="E6" s="61"/>
      <c r="F6" s="61"/>
      <c r="G6" s="61"/>
      <c r="H6" s="61"/>
      <c r="I6" s="60" t="s">
        <v>58</v>
      </c>
      <c r="J6" s="60"/>
      <c r="K6" s="60"/>
      <c r="L6" s="62" t="s">
        <v>59</v>
      </c>
    </row>
    <row r="7" spans="1:13" s="2" customFormat="1" ht="21.9" customHeight="1" x14ac:dyDescent="0.25">
      <c r="A7" s="61"/>
      <c r="B7" s="61"/>
      <c r="C7" s="61"/>
      <c r="D7" s="61"/>
      <c r="E7" s="61"/>
      <c r="F7" s="61"/>
      <c r="G7" s="61"/>
      <c r="H7" s="61"/>
      <c r="I7" s="8" t="s">
        <v>56</v>
      </c>
      <c r="J7" s="8" t="s">
        <v>1</v>
      </c>
      <c r="K7" s="35" t="s">
        <v>4</v>
      </c>
      <c r="L7" s="62"/>
    </row>
    <row r="8" spans="1:13" s="2" customFormat="1" ht="16.5" customHeight="1" x14ac:dyDescent="0.25">
      <c r="A8" s="34">
        <f t="shared" ref="A8:A10" si="0">A7+1</f>
        <v>1</v>
      </c>
      <c r="B8" s="51" t="s">
        <v>23</v>
      </c>
      <c r="C8" s="51"/>
      <c r="D8" s="51"/>
      <c r="E8" s="51"/>
      <c r="F8" s="51"/>
      <c r="G8" s="51"/>
      <c r="H8" s="51"/>
      <c r="I8" s="10">
        <v>9512048</v>
      </c>
      <c r="J8" s="23">
        <v>9</v>
      </c>
      <c r="K8" s="13">
        <f>I8/I25*100</f>
        <v>64.872798260937643</v>
      </c>
      <c r="L8" s="13">
        <v>73.803259253940212</v>
      </c>
    </row>
    <row r="9" spans="1:13" s="2" customFormat="1" ht="16.5" customHeight="1" x14ac:dyDescent="0.25">
      <c r="A9" s="34">
        <f t="shared" si="0"/>
        <v>2</v>
      </c>
      <c r="B9" s="51" t="s">
        <v>24</v>
      </c>
      <c r="C9" s="51"/>
      <c r="D9" s="51"/>
      <c r="E9" s="51"/>
      <c r="F9" s="51"/>
      <c r="G9" s="51"/>
      <c r="H9" s="51"/>
      <c r="I9" s="10">
        <v>1835768</v>
      </c>
      <c r="J9" s="24">
        <v>5</v>
      </c>
      <c r="K9" s="13">
        <f>I9/I25*100</f>
        <v>12.520059520082844</v>
      </c>
      <c r="L9" s="13">
        <v>18.710887090925887</v>
      </c>
    </row>
    <row r="10" spans="1:13" s="2" customFormat="1" ht="16.5" customHeight="1" x14ac:dyDescent="0.25">
      <c r="A10" s="34">
        <f t="shared" si="0"/>
        <v>3</v>
      </c>
      <c r="B10" s="51" t="s">
        <v>22</v>
      </c>
      <c r="C10" s="51"/>
      <c r="D10" s="51"/>
      <c r="E10" s="51"/>
      <c r="F10" s="51"/>
      <c r="G10" s="51"/>
      <c r="H10" s="51"/>
      <c r="I10" s="10">
        <f>SUM(I11:I24)</f>
        <v>3314798</v>
      </c>
      <c r="J10" s="39">
        <f>SUM(J11:J24)</f>
        <v>130</v>
      </c>
      <c r="K10" s="13">
        <f>I10/I25*100</f>
        <v>22.607142218979508</v>
      </c>
      <c r="L10" s="13">
        <v>7.4858536551339006</v>
      </c>
    </row>
    <row r="11" spans="1:13" ht="15" customHeight="1" x14ac:dyDescent="0.25">
      <c r="A11" s="11" t="s">
        <v>7</v>
      </c>
      <c r="B11" s="48" t="s">
        <v>21</v>
      </c>
      <c r="C11" s="52"/>
      <c r="D11" s="52"/>
      <c r="E11" s="52"/>
      <c r="F11" s="52"/>
      <c r="G11" s="52"/>
      <c r="H11" s="52"/>
      <c r="I11" s="29">
        <v>346181</v>
      </c>
      <c r="J11" s="30">
        <v>12</v>
      </c>
      <c r="K11" s="14">
        <f>I11/I10*100</f>
        <v>10.443502137988499</v>
      </c>
      <c r="L11" s="14">
        <v>12.682508043231572</v>
      </c>
      <c r="M11" s="6"/>
    </row>
    <row r="12" spans="1:13" s="3" customFormat="1" ht="15" customHeight="1" x14ac:dyDescent="0.25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458096</v>
      </c>
      <c r="J12" s="30">
        <v>15</v>
      </c>
      <c r="K12" s="14">
        <f>I12/I10*100</f>
        <v>13.819725968218876</v>
      </c>
      <c r="L12" s="14">
        <v>8.3941109094695499</v>
      </c>
      <c r="M12" s="7"/>
    </row>
    <row r="13" spans="1:13" s="3" customFormat="1" ht="15" customHeight="1" x14ac:dyDescent="0.25">
      <c r="A13" s="11" t="s">
        <v>9</v>
      </c>
      <c r="B13" s="49" t="s">
        <v>26</v>
      </c>
      <c r="C13" s="49"/>
      <c r="D13" s="49"/>
      <c r="E13" s="49"/>
      <c r="F13" s="49"/>
      <c r="G13" s="49"/>
      <c r="H13" s="49"/>
      <c r="I13" s="29">
        <v>434172</v>
      </c>
      <c r="J13" s="30">
        <v>22</v>
      </c>
      <c r="K13" s="14">
        <f>I13/I10*100</f>
        <v>13.097992698197597</v>
      </c>
      <c r="L13" s="14">
        <v>8.3276878418639058</v>
      </c>
      <c r="M13" s="7"/>
    </row>
    <row r="14" spans="1:13" s="3" customFormat="1" ht="24" customHeight="1" x14ac:dyDescent="0.25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121590</v>
      </c>
      <c r="J14" s="30">
        <v>5</v>
      </c>
      <c r="K14" s="14">
        <f>I14/I10*100</f>
        <v>3.6680968191726913</v>
      </c>
      <c r="L14" s="14">
        <v>1.9363947197300364</v>
      </c>
      <c r="M14" s="7"/>
    </row>
    <row r="15" spans="1:13" s="3" customFormat="1" ht="15" customHeight="1" x14ac:dyDescent="0.25">
      <c r="A15" s="11" t="s">
        <v>11</v>
      </c>
      <c r="B15" s="49" t="s">
        <v>55</v>
      </c>
      <c r="C15" s="49"/>
      <c r="D15" s="49"/>
      <c r="E15" s="49"/>
      <c r="F15" s="49"/>
      <c r="G15" s="49"/>
      <c r="H15" s="49"/>
      <c r="I15" s="29">
        <v>747276</v>
      </c>
      <c r="J15" s="30">
        <v>23</v>
      </c>
      <c r="K15" s="14">
        <f>I15/I10*100</f>
        <v>22.54363614313753</v>
      </c>
      <c r="L15" s="14">
        <v>26.759533938824688</v>
      </c>
      <c r="M15" s="7"/>
    </row>
    <row r="16" spans="1:13" ht="15" customHeight="1" x14ac:dyDescent="0.25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70540</v>
      </c>
      <c r="J16" s="30">
        <v>3</v>
      </c>
      <c r="K16" s="14">
        <f>I16/I10*100</f>
        <v>2.1280331410843134</v>
      </c>
      <c r="L16" s="14">
        <v>4.8028983259028184</v>
      </c>
      <c r="M16" s="6"/>
    </row>
    <row r="17" spans="1:13" ht="15" customHeight="1" x14ac:dyDescent="0.25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</v>
      </c>
      <c r="M17" s="6"/>
    </row>
    <row r="18" spans="1:13" ht="15" customHeight="1" x14ac:dyDescent="0.25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7000</v>
      </c>
      <c r="J19" s="30">
        <v>1</v>
      </c>
      <c r="K19" s="14">
        <f>I19/I10*100</f>
        <v>0.21117425556549749</v>
      </c>
      <c r="L19" s="14">
        <v>0.29019915763883869</v>
      </c>
      <c r="M19" s="6"/>
    </row>
    <row r="20" spans="1:13" ht="15" customHeight="1" x14ac:dyDescent="0.25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443450</v>
      </c>
      <c r="J20" s="30">
        <v>20</v>
      </c>
      <c r="K20" s="14">
        <f>I20/I10*100</f>
        <v>13.377889090074266</v>
      </c>
      <c r="L20" s="14">
        <v>22.864479516853599</v>
      </c>
      <c r="M20" s="6"/>
    </row>
    <row r="21" spans="1:13" ht="15" customHeight="1" x14ac:dyDescent="0.25">
      <c r="A21" s="11" t="s">
        <v>17</v>
      </c>
      <c r="B21" s="49" t="s">
        <v>33</v>
      </c>
      <c r="C21" s="49"/>
      <c r="D21" s="49"/>
      <c r="E21" s="49"/>
      <c r="F21" s="49"/>
      <c r="G21" s="49"/>
      <c r="H21" s="49"/>
      <c r="I21" s="29">
        <v>492228</v>
      </c>
      <c r="J21" s="30">
        <v>17</v>
      </c>
      <c r="K21" s="14">
        <f>I21/I10*100</f>
        <v>14.849411638356244</v>
      </c>
      <c r="L21" s="14">
        <v>6.6499515493580299</v>
      </c>
      <c r="M21" s="6"/>
    </row>
    <row r="22" spans="1:13" ht="15" customHeight="1" x14ac:dyDescent="0.25">
      <c r="A22" s="11" t="s">
        <v>18</v>
      </c>
      <c r="B22" s="50" t="s">
        <v>34</v>
      </c>
      <c r="C22" s="50"/>
      <c r="D22" s="50"/>
      <c r="E22" s="50"/>
      <c r="F22" s="50"/>
      <c r="G22" s="50"/>
      <c r="H22" s="50"/>
      <c r="I22" s="29">
        <v>67550</v>
      </c>
      <c r="J22" s="30">
        <v>5</v>
      </c>
      <c r="K22" s="14">
        <f>I22/I10*100</f>
        <v>2.0378315662070512</v>
      </c>
      <c r="L22" s="14">
        <v>2.7810030982910523</v>
      </c>
      <c r="M22" s="6"/>
    </row>
    <row r="23" spans="1:13" ht="15" customHeight="1" x14ac:dyDescent="0.25">
      <c r="A23" s="11" t="s">
        <v>19</v>
      </c>
      <c r="B23" s="49" t="s">
        <v>35</v>
      </c>
      <c r="C23" s="49"/>
      <c r="D23" s="49"/>
      <c r="E23" s="49"/>
      <c r="F23" s="49"/>
      <c r="G23" s="49"/>
      <c r="H23" s="49"/>
      <c r="I23" s="29">
        <v>96715</v>
      </c>
      <c r="J23" s="30">
        <v>5</v>
      </c>
      <c r="K23" s="14">
        <f>I23/I10*100</f>
        <v>2.9176740181452989</v>
      </c>
      <c r="L23" s="14">
        <v>2.6367880624418274</v>
      </c>
      <c r="M23" s="6"/>
    </row>
    <row r="24" spans="1:13" ht="15" customHeight="1" x14ac:dyDescent="0.25">
      <c r="A24" s="11" t="s">
        <v>20</v>
      </c>
      <c r="B24" s="49" t="s">
        <v>36</v>
      </c>
      <c r="C24" s="49"/>
      <c r="D24" s="49"/>
      <c r="E24" s="49"/>
      <c r="F24" s="49"/>
      <c r="G24" s="49"/>
      <c r="H24" s="49"/>
      <c r="I24" s="29">
        <v>30000</v>
      </c>
      <c r="J24" s="30">
        <v>2</v>
      </c>
      <c r="K24" s="14">
        <f>I24/I10*100</f>
        <v>0.90503252385213218</v>
      </c>
      <c r="L24" s="14">
        <v>1.8744448363940822</v>
      </c>
      <c r="M24" s="6"/>
    </row>
    <row r="25" spans="1:13" s="3" customFormat="1" ht="15" customHeight="1" x14ac:dyDescent="0.25">
      <c r="A25" s="34">
        <v>4</v>
      </c>
      <c r="B25" s="51" t="s">
        <v>3</v>
      </c>
      <c r="C25" s="51"/>
      <c r="D25" s="51"/>
      <c r="E25" s="51"/>
      <c r="F25" s="51"/>
      <c r="G25" s="51"/>
      <c r="H25" s="51"/>
      <c r="I25" s="10">
        <f>I8+I9+I10</f>
        <v>14662614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2" t="s">
        <v>37</v>
      </c>
      <c r="C26" s="43"/>
      <c r="D26" s="43"/>
      <c r="E26" s="43"/>
      <c r="F26" s="43"/>
      <c r="G26" s="43"/>
      <c r="H26" s="44"/>
      <c r="I26" s="17">
        <v>14662696</v>
      </c>
      <c r="J26" s="18" t="s">
        <v>6</v>
      </c>
      <c r="K26" s="63">
        <f>I25/I26*100</f>
        <v>99.99944075768876</v>
      </c>
      <c r="L26" s="64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5" t="s">
        <v>60</v>
      </c>
      <c r="E28" s="46"/>
      <c r="F28" s="46"/>
      <c r="G28" s="21"/>
      <c r="H28" s="22" t="s">
        <v>61</v>
      </c>
    </row>
    <row r="29" spans="1:13" x14ac:dyDescent="0.25"/>
    <row r="30" spans="1:13" x14ac:dyDescent="0.25">
      <c r="B30" s="47" t="s">
        <v>38</v>
      </c>
      <c r="C30" s="47"/>
      <c r="D30" s="47"/>
      <c r="E30" s="47"/>
      <c r="F30" s="47"/>
      <c r="G30" s="47"/>
      <c r="H30" s="47"/>
    </row>
    <row r="31" spans="1:13" x14ac:dyDescent="0.25"/>
    <row r="32" spans="1:13" x14ac:dyDescent="0.25">
      <c r="B32" s="1" t="s">
        <v>68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3" ht="15.9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3" ht="15.9" customHeight="1" x14ac:dyDescent="0.25">
      <c r="A3" s="57" t="str">
        <f>CONCATENATE(lista!B19,lista!B5,lista!B20)</f>
        <v>Struktura wydatków województwa lubuskiego na rehabilitację zawodową i społeczną osób niepełnosprawnych ze środków PFRON w 2022 roku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3" ht="15.9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3" ht="15.9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3" ht="15.9" customHeight="1" x14ac:dyDescent="0.25">
      <c r="A6" s="60" t="s">
        <v>5</v>
      </c>
      <c r="B6" s="62" t="s">
        <v>0</v>
      </c>
      <c r="C6" s="61"/>
      <c r="D6" s="61"/>
      <c r="E6" s="61"/>
      <c r="F6" s="61"/>
      <c r="G6" s="61"/>
      <c r="H6" s="61"/>
      <c r="I6" s="60" t="s">
        <v>58</v>
      </c>
      <c r="J6" s="60"/>
      <c r="K6" s="60"/>
      <c r="L6" s="62" t="s">
        <v>59</v>
      </c>
    </row>
    <row r="7" spans="1:13" s="2" customFormat="1" ht="21.9" customHeight="1" x14ac:dyDescent="0.25">
      <c r="A7" s="61"/>
      <c r="B7" s="61"/>
      <c r="C7" s="61"/>
      <c r="D7" s="61"/>
      <c r="E7" s="61"/>
      <c r="F7" s="61"/>
      <c r="G7" s="61"/>
      <c r="H7" s="61"/>
      <c r="I7" s="8" t="s">
        <v>56</v>
      </c>
      <c r="J7" s="8" t="s">
        <v>1</v>
      </c>
      <c r="K7" s="35" t="s">
        <v>4</v>
      </c>
      <c r="L7" s="62"/>
    </row>
    <row r="8" spans="1:13" s="2" customFormat="1" ht="16.5" customHeight="1" x14ac:dyDescent="0.25">
      <c r="A8" s="34">
        <f t="shared" ref="A8:A10" si="0">A7+1</f>
        <v>1</v>
      </c>
      <c r="B8" s="51" t="s">
        <v>23</v>
      </c>
      <c r="C8" s="51"/>
      <c r="D8" s="51"/>
      <c r="E8" s="51"/>
      <c r="F8" s="51"/>
      <c r="G8" s="51"/>
      <c r="H8" s="51"/>
      <c r="I8" s="10">
        <v>2075041</v>
      </c>
      <c r="J8" s="23">
        <v>3</v>
      </c>
      <c r="K8" s="13">
        <f>I8/I25*100</f>
        <v>49.728761924481837</v>
      </c>
      <c r="L8" s="13">
        <v>73.803259253940212</v>
      </c>
    </row>
    <row r="9" spans="1:13" s="2" customFormat="1" ht="16.5" customHeight="1" x14ac:dyDescent="0.25">
      <c r="A9" s="34">
        <f t="shared" si="0"/>
        <v>2</v>
      </c>
      <c r="B9" s="51" t="s">
        <v>24</v>
      </c>
      <c r="C9" s="51"/>
      <c r="D9" s="51"/>
      <c r="E9" s="51"/>
      <c r="F9" s="51"/>
      <c r="G9" s="51"/>
      <c r="H9" s="51"/>
      <c r="I9" s="10">
        <v>1666959</v>
      </c>
      <c r="J9" s="24">
        <v>13</v>
      </c>
      <c r="K9" s="13">
        <f>I9/I25*100</f>
        <v>39.948997272281524</v>
      </c>
      <c r="L9" s="13">
        <v>18.710887090925887</v>
      </c>
    </row>
    <row r="10" spans="1:13" s="2" customFormat="1" ht="16.5" customHeight="1" x14ac:dyDescent="0.25">
      <c r="A10" s="34">
        <f t="shared" si="0"/>
        <v>3</v>
      </c>
      <c r="B10" s="51" t="s">
        <v>22</v>
      </c>
      <c r="C10" s="51"/>
      <c r="D10" s="51"/>
      <c r="E10" s="51"/>
      <c r="F10" s="51"/>
      <c r="G10" s="51"/>
      <c r="H10" s="51"/>
      <c r="I10" s="10">
        <f>SUM(I11:I24)</f>
        <v>430718</v>
      </c>
      <c r="J10" s="39">
        <f>SUM(J11:J24)</f>
        <v>34</v>
      </c>
      <c r="K10" s="13">
        <f>I10/I25*100</f>
        <v>10.322240803236642</v>
      </c>
      <c r="L10" s="13">
        <v>7.4858536551339006</v>
      </c>
    </row>
    <row r="11" spans="1:13" ht="15" customHeight="1" x14ac:dyDescent="0.25">
      <c r="A11" s="11" t="s">
        <v>7</v>
      </c>
      <c r="B11" s="48" t="s">
        <v>21</v>
      </c>
      <c r="C11" s="52"/>
      <c r="D11" s="52"/>
      <c r="E11" s="52"/>
      <c r="F11" s="52"/>
      <c r="G11" s="52"/>
      <c r="H11" s="52"/>
      <c r="I11" s="29">
        <v>76300</v>
      </c>
      <c r="J11" s="30">
        <v>7</v>
      </c>
      <c r="K11" s="14">
        <f>I11/I10*100</f>
        <v>17.714606772876916</v>
      </c>
      <c r="L11" s="14">
        <v>12.682508043231572</v>
      </c>
      <c r="M11" s="6"/>
    </row>
    <row r="12" spans="1:13" s="3" customFormat="1" ht="15" customHeight="1" x14ac:dyDescent="0.25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47000</v>
      </c>
      <c r="J12" s="30">
        <v>4</v>
      </c>
      <c r="K12" s="14">
        <f>I12/I10*100</f>
        <v>10.912012035717105</v>
      </c>
      <c r="L12" s="14">
        <v>8.3941109094695499</v>
      </c>
      <c r="M12" s="7"/>
    </row>
    <row r="13" spans="1:13" s="3" customFormat="1" ht="15" customHeight="1" x14ac:dyDescent="0.25">
      <c r="A13" s="11" t="s">
        <v>9</v>
      </c>
      <c r="B13" s="49" t="s">
        <v>26</v>
      </c>
      <c r="C13" s="49"/>
      <c r="D13" s="49"/>
      <c r="E13" s="49"/>
      <c r="F13" s="49"/>
      <c r="G13" s="49"/>
      <c r="H13" s="49"/>
      <c r="I13" s="29">
        <v>33470</v>
      </c>
      <c r="J13" s="30">
        <v>3</v>
      </c>
      <c r="K13" s="14">
        <f>I13/I10*100</f>
        <v>7.7707455922436486</v>
      </c>
      <c r="L13" s="14">
        <v>8.3276878418639058</v>
      </c>
      <c r="M13" s="7"/>
    </row>
    <row r="14" spans="1:13" s="3" customFormat="1" ht="24" customHeight="1" x14ac:dyDescent="0.25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36055</v>
      </c>
      <c r="J14" s="30">
        <v>3</v>
      </c>
      <c r="K14" s="14">
        <f>I14/I10*100</f>
        <v>8.370906254208089</v>
      </c>
      <c r="L14" s="14">
        <v>1.9363947197300364</v>
      </c>
      <c r="M14" s="7"/>
    </row>
    <row r="15" spans="1:13" s="3" customFormat="1" ht="15" customHeight="1" x14ac:dyDescent="0.25">
      <c r="A15" s="11" t="s">
        <v>11</v>
      </c>
      <c r="B15" s="49" t="s">
        <v>55</v>
      </c>
      <c r="C15" s="49"/>
      <c r="D15" s="49"/>
      <c r="E15" s="49"/>
      <c r="F15" s="49"/>
      <c r="G15" s="49"/>
      <c r="H15" s="49"/>
      <c r="I15" s="29">
        <v>68450</v>
      </c>
      <c r="J15" s="30">
        <v>5</v>
      </c>
      <c r="K15" s="14">
        <f>I15/I10*100</f>
        <v>15.892068592443314</v>
      </c>
      <c r="L15" s="14">
        <v>26.759533938824688</v>
      </c>
      <c r="M15" s="7"/>
    </row>
    <row r="16" spans="1:13" ht="15" customHeight="1" x14ac:dyDescent="0.25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13600</v>
      </c>
      <c r="J16" s="30">
        <v>1</v>
      </c>
      <c r="K16" s="14">
        <f>I16/I10*100</f>
        <v>3.1575183762926091</v>
      </c>
      <c r="L16" s="14">
        <v>4.8028983259028184</v>
      </c>
      <c r="M16" s="6"/>
    </row>
    <row r="17" spans="1:13" ht="15" customHeight="1" x14ac:dyDescent="0.25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</v>
      </c>
      <c r="M17" s="6"/>
    </row>
    <row r="18" spans="1:13" ht="15" customHeight="1" x14ac:dyDescent="0.25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0.29019915763883869</v>
      </c>
      <c r="M19" s="6"/>
    </row>
    <row r="20" spans="1:13" ht="15" customHeight="1" x14ac:dyDescent="0.25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85494</v>
      </c>
      <c r="J20" s="30">
        <v>7</v>
      </c>
      <c r="K20" s="14">
        <f>I20/I10*100</f>
        <v>19.84918206343826</v>
      </c>
      <c r="L20" s="14">
        <v>22.864479516853599</v>
      </c>
      <c r="M20" s="6"/>
    </row>
    <row r="21" spans="1:13" ht="15" customHeight="1" x14ac:dyDescent="0.25">
      <c r="A21" s="11" t="s">
        <v>17</v>
      </c>
      <c r="B21" s="49" t="s">
        <v>33</v>
      </c>
      <c r="C21" s="49"/>
      <c r="D21" s="49"/>
      <c r="E21" s="49"/>
      <c r="F21" s="49"/>
      <c r="G21" s="49"/>
      <c r="H21" s="49"/>
      <c r="I21" s="29">
        <v>54049</v>
      </c>
      <c r="J21" s="30">
        <v>3</v>
      </c>
      <c r="K21" s="14">
        <f>I21/I10*100</f>
        <v>12.548581670605827</v>
      </c>
      <c r="L21" s="14">
        <v>6.6499515493580299</v>
      </c>
      <c r="M21" s="6"/>
    </row>
    <row r="22" spans="1:13" ht="15" customHeight="1" x14ac:dyDescent="0.25">
      <c r="A22" s="11" t="s">
        <v>18</v>
      </c>
      <c r="B22" s="50" t="s">
        <v>34</v>
      </c>
      <c r="C22" s="50"/>
      <c r="D22" s="50"/>
      <c r="E22" s="50"/>
      <c r="F22" s="50"/>
      <c r="G22" s="50"/>
      <c r="H22" s="50"/>
      <c r="I22" s="29">
        <v>0</v>
      </c>
      <c r="J22" s="30">
        <v>0</v>
      </c>
      <c r="K22" s="14">
        <f>I22/I10*100</f>
        <v>0</v>
      </c>
      <c r="L22" s="14">
        <v>2.7810030982910523</v>
      </c>
      <c r="M22" s="6"/>
    </row>
    <row r="23" spans="1:13" ht="15" customHeight="1" x14ac:dyDescent="0.25">
      <c r="A23" s="11" t="s">
        <v>19</v>
      </c>
      <c r="B23" s="49" t="s">
        <v>35</v>
      </c>
      <c r="C23" s="49"/>
      <c r="D23" s="49"/>
      <c r="E23" s="49"/>
      <c r="F23" s="49"/>
      <c r="G23" s="49"/>
      <c r="H23" s="49"/>
      <c r="I23" s="29">
        <v>16300</v>
      </c>
      <c r="J23" s="30">
        <v>1</v>
      </c>
      <c r="K23" s="14">
        <f>I23/I10*100</f>
        <v>3.7843786421742296</v>
      </c>
      <c r="L23" s="14">
        <v>2.6367880624418274</v>
      </c>
      <c r="M23" s="6"/>
    </row>
    <row r="24" spans="1:13" ht="15" customHeight="1" x14ac:dyDescent="0.25">
      <c r="A24" s="11" t="s">
        <v>20</v>
      </c>
      <c r="B24" s="49" t="s">
        <v>36</v>
      </c>
      <c r="C24" s="49"/>
      <c r="D24" s="49"/>
      <c r="E24" s="49"/>
      <c r="F24" s="49"/>
      <c r="G24" s="49"/>
      <c r="H24" s="49"/>
      <c r="I24" s="29">
        <v>0</v>
      </c>
      <c r="J24" s="30">
        <v>0</v>
      </c>
      <c r="K24" s="14">
        <f>I24/I10*100</f>
        <v>0</v>
      </c>
      <c r="L24" s="14">
        <v>1.8744448363940822</v>
      </c>
      <c r="M24" s="6"/>
    </row>
    <row r="25" spans="1:13" s="3" customFormat="1" ht="15" customHeight="1" x14ac:dyDescent="0.25">
      <c r="A25" s="34">
        <v>4</v>
      </c>
      <c r="B25" s="51" t="s">
        <v>3</v>
      </c>
      <c r="C25" s="51"/>
      <c r="D25" s="51"/>
      <c r="E25" s="51"/>
      <c r="F25" s="51"/>
      <c r="G25" s="51"/>
      <c r="H25" s="51"/>
      <c r="I25" s="10">
        <f>I8+I9+I10</f>
        <v>4172718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2" t="s">
        <v>37</v>
      </c>
      <c r="C26" s="43"/>
      <c r="D26" s="43"/>
      <c r="E26" s="43"/>
      <c r="F26" s="43"/>
      <c r="G26" s="43"/>
      <c r="H26" s="44"/>
      <c r="I26" s="17">
        <v>4173451</v>
      </c>
      <c r="J26" s="18" t="s">
        <v>6</v>
      </c>
      <c r="K26" s="63">
        <f>I25/I26*100</f>
        <v>99.982436597434599</v>
      </c>
      <c r="L26" s="64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5" t="s">
        <v>60</v>
      </c>
      <c r="E28" s="46"/>
      <c r="F28" s="46"/>
      <c r="G28" s="21"/>
      <c r="H28" s="22" t="s">
        <v>61</v>
      </c>
    </row>
    <row r="29" spans="1:13" x14ac:dyDescent="0.25"/>
    <row r="30" spans="1:13" x14ac:dyDescent="0.25">
      <c r="B30" s="47" t="s">
        <v>38</v>
      </c>
      <c r="C30" s="47"/>
      <c r="D30" s="47"/>
      <c r="E30" s="47"/>
      <c r="F30" s="47"/>
      <c r="G30" s="47"/>
      <c r="H30" s="47"/>
    </row>
    <row r="31" spans="1:13" x14ac:dyDescent="0.25"/>
    <row r="32" spans="1:13" x14ac:dyDescent="0.25">
      <c r="B32" s="1" t="s">
        <v>68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3" ht="15.9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3" ht="15.9" customHeight="1" x14ac:dyDescent="0.25">
      <c r="A3" s="57" t="str">
        <f>CONCATENATE(lista!B19,lista!B6,lista!B20)</f>
        <v>Struktura wydatków województwa łódzkiego na rehabilitację zawodową i społeczną osób niepełnosprawnych ze środków PFRON w 2022 roku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3" ht="15.9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3" ht="15.9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3" ht="15.9" customHeight="1" x14ac:dyDescent="0.25">
      <c r="A6" s="60" t="s">
        <v>5</v>
      </c>
      <c r="B6" s="62" t="s">
        <v>0</v>
      </c>
      <c r="C6" s="61"/>
      <c r="D6" s="61"/>
      <c r="E6" s="61"/>
      <c r="F6" s="61"/>
      <c r="G6" s="61"/>
      <c r="H6" s="61"/>
      <c r="I6" s="60" t="s">
        <v>58</v>
      </c>
      <c r="J6" s="60"/>
      <c r="K6" s="60"/>
      <c r="L6" s="62" t="s">
        <v>59</v>
      </c>
    </row>
    <row r="7" spans="1:13" s="2" customFormat="1" ht="21.9" customHeight="1" x14ac:dyDescent="0.25">
      <c r="A7" s="61"/>
      <c r="B7" s="61"/>
      <c r="C7" s="61"/>
      <c r="D7" s="61"/>
      <c r="E7" s="61"/>
      <c r="F7" s="61"/>
      <c r="G7" s="61"/>
      <c r="H7" s="61"/>
      <c r="I7" s="8" t="s">
        <v>56</v>
      </c>
      <c r="J7" s="8" t="s">
        <v>1</v>
      </c>
      <c r="K7" s="35" t="s">
        <v>4</v>
      </c>
      <c r="L7" s="62"/>
    </row>
    <row r="8" spans="1:13" s="2" customFormat="1" ht="16.5" customHeight="1" x14ac:dyDescent="0.25">
      <c r="A8" s="34">
        <f t="shared" ref="A8:A10" si="0">A7+1</f>
        <v>1</v>
      </c>
      <c r="B8" s="51" t="s">
        <v>23</v>
      </c>
      <c r="C8" s="51"/>
      <c r="D8" s="51"/>
      <c r="E8" s="51"/>
      <c r="F8" s="51"/>
      <c r="G8" s="51"/>
      <c r="H8" s="51"/>
      <c r="I8" s="10">
        <v>8778000</v>
      </c>
      <c r="J8" s="23">
        <v>8</v>
      </c>
      <c r="K8" s="13">
        <f>I8/I25*100</f>
        <v>64.34659725033751</v>
      </c>
      <c r="L8" s="13">
        <v>73.803259253940212</v>
      </c>
    </row>
    <row r="9" spans="1:13" s="2" customFormat="1" ht="16.5" customHeight="1" x14ac:dyDescent="0.25">
      <c r="A9" s="34">
        <f t="shared" si="0"/>
        <v>2</v>
      </c>
      <c r="B9" s="51" t="s">
        <v>24</v>
      </c>
      <c r="C9" s="51"/>
      <c r="D9" s="51"/>
      <c r="E9" s="51"/>
      <c r="F9" s="51"/>
      <c r="G9" s="51"/>
      <c r="H9" s="51"/>
      <c r="I9" s="10">
        <v>4810704</v>
      </c>
      <c r="J9" s="24">
        <v>19</v>
      </c>
      <c r="K9" s="13">
        <f>I9/I25*100</f>
        <v>35.264574251377041</v>
      </c>
      <c r="L9" s="13">
        <v>18.710887090925887</v>
      </c>
    </row>
    <row r="10" spans="1:13" s="2" customFormat="1" ht="16.5" customHeight="1" x14ac:dyDescent="0.25">
      <c r="A10" s="34">
        <f t="shared" si="0"/>
        <v>3</v>
      </c>
      <c r="B10" s="51" t="s">
        <v>22</v>
      </c>
      <c r="C10" s="51"/>
      <c r="D10" s="51"/>
      <c r="E10" s="51"/>
      <c r="F10" s="51"/>
      <c r="G10" s="51"/>
      <c r="H10" s="51"/>
      <c r="I10" s="10">
        <f>SUM(I11:I24)</f>
        <v>53043</v>
      </c>
      <c r="J10" s="39">
        <f>SUM(J11:J24)</f>
        <v>4</v>
      </c>
      <c r="K10" s="13">
        <f>I10/I25*100</f>
        <v>0.38882849828544691</v>
      </c>
      <c r="L10" s="13">
        <v>7.4858536551339006</v>
      </c>
    </row>
    <row r="11" spans="1:13" ht="15" customHeight="1" x14ac:dyDescent="0.25">
      <c r="A11" s="11" t="s">
        <v>7</v>
      </c>
      <c r="B11" s="48" t="s">
        <v>21</v>
      </c>
      <c r="C11" s="52"/>
      <c r="D11" s="52"/>
      <c r="E11" s="52"/>
      <c r="F11" s="52"/>
      <c r="G11" s="52"/>
      <c r="H11" s="52"/>
      <c r="I11" s="29">
        <v>0</v>
      </c>
      <c r="J11" s="30">
        <v>0</v>
      </c>
      <c r="K11" s="14">
        <v>0</v>
      </c>
      <c r="L11" s="14">
        <v>12.682508043231572</v>
      </c>
      <c r="M11" s="6"/>
    </row>
    <row r="12" spans="1:13" s="3" customFormat="1" ht="15" customHeight="1" x14ac:dyDescent="0.25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0</v>
      </c>
      <c r="J12" s="30">
        <v>0</v>
      </c>
      <c r="K12" s="14">
        <v>0</v>
      </c>
      <c r="L12" s="14">
        <v>8.3941109094695499</v>
      </c>
      <c r="M12" s="7"/>
    </row>
    <row r="13" spans="1:13" s="3" customFormat="1" ht="15" customHeight="1" x14ac:dyDescent="0.25">
      <c r="A13" s="11" t="s">
        <v>9</v>
      </c>
      <c r="B13" s="49" t="s">
        <v>26</v>
      </c>
      <c r="C13" s="49"/>
      <c r="D13" s="49"/>
      <c r="E13" s="49"/>
      <c r="F13" s="49"/>
      <c r="G13" s="49"/>
      <c r="H13" s="49"/>
      <c r="I13" s="29">
        <v>8043</v>
      </c>
      <c r="J13" s="30">
        <v>1</v>
      </c>
      <c r="K13" s="14">
        <v>0</v>
      </c>
      <c r="L13" s="14">
        <v>8.3276878418639058</v>
      </c>
      <c r="M13" s="7"/>
    </row>
    <row r="14" spans="1:13" s="3" customFormat="1" ht="24" customHeight="1" x14ac:dyDescent="0.25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v>0</v>
      </c>
      <c r="L14" s="14">
        <v>1.9363947197300364</v>
      </c>
      <c r="M14" s="7"/>
    </row>
    <row r="15" spans="1:13" s="3" customFormat="1" ht="15" customHeight="1" x14ac:dyDescent="0.25">
      <c r="A15" s="11" t="s">
        <v>11</v>
      </c>
      <c r="B15" s="49" t="s">
        <v>55</v>
      </c>
      <c r="C15" s="49"/>
      <c r="D15" s="49"/>
      <c r="E15" s="49"/>
      <c r="F15" s="49"/>
      <c r="G15" s="49"/>
      <c r="H15" s="49"/>
      <c r="I15" s="29">
        <v>45000</v>
      </c>
      <c r="J15" s="30">
        <v>3</v>
      </c>
      <c r="K15" s="14">
        <v>0</v>
      </c>
      <c r="L15" s="14">
        <v>26.759533938824688</v>
      </c>
      <c r="M15" s="7"/>
    </row>
    <row r="16" spans="1:13" ht="15" customHeight="1" x14ac:dyDescent="0.25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0</v>
      </c>
      <c r="J16" s="30">
        <v>0</v>
      </c>
      <c r="K16" s="14">
        <v>0</v>
      </c>
      <c r="L16" s="14">
        <v>4.8028983259028184</v>
      </c>
      <c r="M16" s="6"/>
    </row>
    <row r="17" spans="1:13" ht="15" customHeight="1" x14ac:dyDescent="0.25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v>0</v>
      </c>
      <c r="L17" s="14">
        <v>0</v>
      </c>
      <c r="M17" s="6"/>
    </row>
    <row r="18" spans="1:13" ht="15" customHeight="1" x14ac:dyDescent="0.25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v>0</v>
      </c>
      <c r="L18" s="14">
        <v>0</v>
      </c>
      <c r="M18" s="6"/>
    </row>
    <row r="19" spans="1:13" ht="15" customHeight="1" x14ac:dyDescent="0.25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v>0</v>
      </c>
      <c r="L19" s="14">
        <v>0.29019915763883869</v>
      </c>
      <c r="M19" s="6"/>
    </row>
    <row r="20" spans="1:13" ht="15" customHeight="1" x14ac:dyDescent="0.25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0</v>
      </c>
      <c r="J20" s="30">
        <v>0</v>
      </c>
      <c r="K20" s="14">
        <v>0</v>
      </c>
      <c r="L20" s="14">
        <v>22.864479516853599</v>
      </c>
      <c r="M20" s="6"/>
    </row>
    <row r="21" spans="1:13" ht="15" customHeight="1" x14ac:dyDescent="0.25">
      <c r="A21" s="11" t="s">
        <v>17</v>
      </c>
      <c r="B21" s="49" t="s">
        <v>33</v>
      </c>
      <c r="C21" s="49"/>
      <c r="D21" s="49"/>
      <c r="E21" s="49"/>
      <c r="F21" s="49"/>
      <c r="G21" s="49"/>
      <c r="H21" s="49"/>
      <c r="I21" s="29">
        <v>0</v>
      </c>
      <c r="J21" s="30">
        <v>0</v>
      </c>
      <c r="K21" s="14">
        <v>0</v>
      </c>
      <c r="L21" s="14">
        <v>6.6499515493580299</v>
      </c>
      <c r="M21" s="6"/>
    </row>
    <row r="22" spans="1:13" ht="15" customHeight="1" x14ac:dyDescent="0.25">
      <c r="A22" s="11" t="s">
        <v>18</v>
      </c>
      <c r="B22" s="50" t="s">
        <v>34</v>
      </c>
      <c r="C22" s="50"/>
      <c r="D22" s="50"/>
      <c r="E22" s="50"/>
      <c r="F22" s="50"/>
      <c r="G22" s="50"/>
      <c r="H22" s="50"/>
      <c r="I22" s="29">
        <v>0</v>
      </c>
      <c r="J22" s="30">
        <v>0</v>
      </c>
      <c r="K22" s="14">
        <v>0</v>
      </c>
      <c r="L22" s="14">
        <v>2.7810030982910523</v>
      </c>
      <c r="M22" s="6"/>
    </row>
    <row r="23" spans="1:13" ht="15" customHeight="1" x14ac:dyDescent="0.25">
      <c r="A23" s="11" t="s">
        <v>19</v>
      </c>
      <c r="B23" s="49" t="s">
        <v>35</v>
      </c>
      <c r="C23" s="49"/>
      <c r="D23" s="49"/>
      <c r="E23" s="49"/>
      <c r="F23" s="49"/>
      <c r="G23" s="49"/>
      <c r="H23" s="49"/>
      <c r="I23" s="29">
        <v>0</v>
      </c>
      <c r="J23" s="30">
        <v>0</v>
      </c>
      <c r="K23" s="14">
        <v>0</v>
      </c>
      <c r="L23" s="14">
        <v>2.6367880624418274</v>
      </c>
      <c r="M23" s="6"/>
    </row>
    <row r="24" spans="1:13" ht="15" customHeight="1" x14ac:dyDescent="0.25">
      <c r="A24" s="11" t="s">
        <v>20</v>
      </c>
      <c r="B24" s="49" t="s">
        <v>36</v>
      </c>
      <c r="C24" s="49"/>
      <c r="D24" s="49"/>
      <c r="E24" s="49"/>
      <c r="F24" s="49"/>
      <c r="G24" s="49"/>
      <c r="H24" s="49"/>
      <c r="I24" s="29">
        <v>0</v>
      </c>
      <c r="J24" s="30">
        <v>0</v>
      </c>
      <c r="K24" s="14">
        <v>0</v>
      </c>
      <c r="L24" s="14">
        <v>1.8744448363940822</v>
      </c>
      <c r="M24" s="6"/>
    </row>
    <row r="25" spans="1:13" s="3" customFormat="1" ht="15" customHeight="1" x14ac:dyDescent="0.25">
      <c r="A25" s="34">
        <v>4</v>
      </c>
      <c r="B25" s="51" t="s">
        <v>3</v>
      </c>
      <c r="C25" s="51"/>
      <c r="D25" s="51"/>
      <c r="E25" s="51"/>
      <c r="F25" s="51"/>
      <c r="G25" s="51"/>
      <c r="H25" s="51"/>
      <c r="I25" s="10">
        <f>I8+I9+I10</f>
        <v>13641747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2" t="s">
        <v>37</v>
      </c>
      <c r="C26" s="43"/>
      <c r="D26" s="43"/>
      <c r="E26" s="43"/>
      <c r="F26" s="43"/>
      <c r="G26" s="43"/>
      <c r="H26" s="44"/>
      <c r="I26" s="17">
        <v>15653097</v>
      </c>
      <c r="J26" s="18" t="s">
        <v>6</v>
      </c>
      <c r="K26" s="63">
        <f>I25/I26*100</f>
        <v>87.150466134593046</v>
      </c>
      <c r="L26" s="64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5" t="s">
        <v>60</v>
      </c>
      <c r="E28" s="46"/>
      <c r="F28" s="46"/>
      <c r="G28" s="21"/>
      <c r="H28" s="22" t="s">
        <v>61</v>
      </c>
    </row>
    <row r="29" spans="1:13" x14ac:dyDescent="0.25"/>
    <row r="30" spans="1:13" x14ac:dyDescent="0.25">
      <c r="B30" s="47" t="s">
        <v>38</v>
      </c>
      <c r="C30" s="47"/>
      <c r="D30" s="47"/>
      <c r="E30" s="47"/>
      <c r="F30" s="47"/>
      <c r="G30" s="47"/>
      <c r="H30" s="47"/>
    </row>
    <row r="31" spans="1:13" x14ac:dyDescent="0.25"/>
    <row r="32" spans="1:13" x14ac:dyDescent="0.25">
      <c r="B32" s="1" t="s">
        <v>68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3" ht="15.9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3" ht="15.9" customHeight="1" x14ac:dyDescent="0.25">
      <c r="A3" s="57" t="str">
        <f>CONCATENATE(lista!B19,lista!B7,lista!B20)</f>
        <v>Struktura wydatków województwa małopolskiego na rehabilitację zawodową i społeczną osób niepełnosprawnych ze środków PFRON w 2022 roku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3" ht="15.9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3" ht="15.9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3" ht="15.9" customHeight="1" x14ac:dyDescent="0.25">
      <c r="A6" s="60" t="s">
        <v>5</v>
      </c>
      <c r="B6" s="62" t="s">
        <v>0</v>
      </c>
      <c r="C6" s="61"/>
      <c r="D6" s="61"/>
      <c r="E6" s="61"/>
      <c r="F6" s="61"/>
      <c r="G6" s="61"/>
      <c r="H6" s="61"/>
      <c r="I6" s="60" t="s">
        <v>58</v>
      </c>
      <c r="J6" s="60"/>
      <c r="K6" s="60"/>
      <c r="L6" s="62" t="s">
        <v>59</v>
      </c>
    </row>
    <row r="7" spans="1:13" s="2" customFormat="1" ht="21.9" customHeight="1" x14ac:dyDescent="0.25">
      <c r="A7" s="61"/>
      <c r="B7" s="61"/>
      <c r="C7" s="61"/>
      <c r="D7" s="61"/>
      <c r="E7" s="61"/>
      <c r="F7" s="61"/>
      <c r="G7" s="61"/>
      <c r="H7" s="61"/>
      <c r="I7" s="8" t="s">
        <v>56</v>
      </c>
      <c r="J7" s="8" t="s">
        <v>1</v>
      </c>
      <c r="K7" s="35" t="s">
        <v>4</v>
      </c>
      <c r="L7" s="62"/>
    </row>
    <row r="8" spans="1:13" s="2" customFormat="1" ht="16.5" customHeight="1" x14ac:dyDescent="0.25">
      <c r="A8" s="34">
        <f t="shared" ref="A8:A10" si="0">A7+1</f>
        <v>1</v>
      </c>
      <c r="B8" s="51" t="s">
        <v>23</v>
      </c>
      <c r="C8" s="51"/>
      <c r="D8" s="51"/>
      <c r="E8" s="51"/>
      <c r="F8" s="51"/>
      <c r="G8" s="51"/>
      <c r="H8" s="51"/>
      <c r="I8" s="10">
        <v>14995573</v>
      </c>
      <c r="J8" s="23">
        <v>13</v>
      </c>
      <c r="K8" s="13">
        <f>I8/I25*100</f>
        <v>68.175482396417351</v>
      </c>
      <c r="L8" s="13">
        <v>73.803259253940212</v>
      </c>
    </row>
    <row r="9" spans="1:13" s="2" customFormat="1" ht="16.5" customHeight="1" x14ac:dyDescent="0.25">
      <c r="A9" s="34">
        <f t="shared" si="0"/>
        <v>2</v>
      </c>
      <c r="B9" s="51" t="s">
        <v>24</v>
      </c>
      <c r="C9" s="51"/>
      <c r="D9" s="51"/>
      <c r="E9" s="51"/>
      <c r="F9" s="51"/>
      <c r="G9" s="51"/>
      <c r="H9" s="51"/>
      <c r="I9" s="10">
        <v>5999978</v>
      </c>
      <c r="J9" s="24">
        <v>22</v>
      </c>
      <c r="K9" s="13">
        <f>I9/I25*100</f>
        <v>27.278143657324154</v>
      </c>
      <c r="L9" s="13">
        <v>18.710887090925887</v>
      </c>
    </row>
    <row r="10" spans="1:13" s="2" customFormat="1" ht="16.5" customHeight="1" x14ac:dyDescent="0.25">
      <c r="A10" s="34">
        <f t="shared" si="0"/>
        <v>3</v>
      </c>
      <c r="B10" s="51" t="s">
        <v>22</v>
      </c>
      <c r="C10" s="51"/>
      <c r="D10" s="51"/>
      <c r="E10" s="51"/>
      <c r="F10" s="51"/>
      <c r="G10" s="51"/>
      <c r="H10" s="51"/>
      <c r="I10" s="10">
        <f>SUM(I11:I24)</f>
        <v>1000000</v>
      </c>
      <c r="J10" s="39">
        <f>SUM(J11:J24)</f>
        <v>31</v>
      </c>
      <c r="K10" s="13">
        <f>I10/I25*100</f>
        <v>4.5463739462584956</v>
      </c>
      <c r="L10" s="13">
        <v>7.4858536551339006</v>
      </c>
    </row>
    <row r="11" spans="1:13" ht="15" customHeight="1" x14ac:dyDescent="0.25">
      <c r="A11" s="11" t="s">
        <v>7</v>
      </c>
      <c r="B11" s="48" t="s">
        <v>21</v>
      </c>
      <c r="C11" s="52"/>
      <c r="D11" s="52"/>
      <c r="E11" s="52"/>
      <c r="F11" s="52"/>
      <c r="G11" s="52"/>
      <c r="H11" s="52"/>
      <c r="I11" s="29">
        <v>35748</v>
      </c>
      <c r="J11" s="30">
        <v>1</v>
      </c>
      <c r="K11" s="14">
        <f>I11/I10*100</f>
        <v>3.5748000000000002</v>
      </c>
      <c r="L11" s="14">
        <v>12.682508043231572</v>
      </c>
      <c r="M11" s="6"/>
    </row>
    <row r="12" spans="1:13" s="3" customFormat="1" ht="15" customHeight="1" x14ac:dyDescent="0.25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133997</v>
      </c>
      <c r="J12" s="30">
        <v>3</v>
      </c>
      <c r="K12" s="14">
        <f>I12/I10*100</f>
        <v>13.399700000000001</v>
      </c>
      <c r="L12" s="14">
        <v>8.3941109094695499</v>
      </c>
      <c r="M12" s="7"/>
    </row>
    <row r="13" spans="1:13" s="3" customFormat="1" ht="15" customHeight="1" x14ac:dyDescent="0.25">
      <c r="A13" s="11" t="s">
        <v>9</v>
      </c>
      <c r="B13" s="49" t="s">
        <v>26</v>
      </c>
      <c r="C13" s="49"/>
      <c r="D13" s="49"/>
      <c r="E13" s="49"/>
      <c r="F13" s="49"/>
      <c r="G13" s="49"/>
      <c r="H13" s="49"/>
      <c r="I13" s="29">
        <v>87249</v>
      </c>
      <c r="J13" s="30">
        <v>3</v>
      </c>
      <c r="K13" s="14">
        <f>I13/I10*100</f>
        <v>8.7248999999999999</v>
      </c>
      <c r="L13" s="14">
        <v>8.3276878418639058</v>
      </c>
      <c r="M13" s="7"/>
    </row>
    <row r="14" spans="1:13" s="3" customFormat="1" ht="24" customHeight="1" x14ac:dyDescent="0.25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42140</v>
      </c>
      <c r="J14" s="30">
        <v>2</v>
      </c>
      <c r="K14" s="14">
        <f>I14/I10*100</f>
        <v>4.2139999999999995</v>
      </c>
      <c r="L14" s="14">
        <v>1.9363947197300364</v>
      </c>
      <c r="M14" s="7"/>
    </row>
    <row r="15" spans="1:13" s="3" customFormat="1" ht="15" customHeight="1" x14ac:dyDescent="0.25">
      <c r="A15" s="11" t="s">
        <v>11</v>
      </c>
      <c r="B15" s="49" t="s">
        <v>55</v>
      </c>
      <c r="C15" s="49"/>
      <c r="D15" s="49"/>
      <c r="E15" s="49"/>
      <c r="F15" s="49"/>
      <c r="G15" s="49"/>
      <c r="H15" s="49"/>
      <c r="I15" s="29">
        <v>101127</v>
      </c>
      <c r="J15" s="30">
        <v>5</v>
      </c>
      <c r="K15" s="14">
        <f>I15/I10*100</f>
        <v>10.1127</v>
      </c>
      <c r="L15" s="14">
        <v>26.759533938824688</v>
      </c>
      <c r="M15" s="7"/>
    </row>
    <row r="16" spans="1:13" ht="15" customHeight="1" x14ac:dyDescent="0.25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47421</v>
      </c>
      <c r="J16" s="30">
        <v>1</v>
      </c>
      <c r="K16" s="14">
        <f>I16/I10*100</f>
        <v>4.7420999999999998</v>
      </c>
      <c r="L16" s="14">
        <v>4.8028983259028184</v>
      </c>
      <c r="M16" s="6"/>
    </row>
    <row r="17" spans="1:13" ht="15" customHeight="1" x14ac:dyDescent="0.25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</v>
      </c>
      <c r="M17" s="6"/>
    </row>
    <row r="18" spans="1:13" ht="15" customHeight="1" x14ac:dyDescent="0.25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0.29019915763883869</v>
      </c>
      <c r="M19" s="6"/>
    </row>
    <row r="20" spans="1:13" ht="15" customHeight="1" x14ac:dyDescent="0.25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351708</v>
      </c>
      <c r="J20" s="30">
        <v>12</v>
      </c>
      <c r="K20" s="14">
        <f>I20/I10*100</f>
        <v>35.1708</v>
      </c>
      <c r="L20" s="14">
        <v>22.864479516853599</v>
      </c>
      <c r="M20" s="6"/>
    </row>
    <row r="21" spans="1:13" ht="15" customHeight="1" x14ac:dyDescent="0.25">
      <c r="A21" s="11" t="s">
        <v>17</v>
      </c>
      <c r="B21" s="49" t="s">
        <v>33</v>
      </c>
      <c r="C21" s="49"/>
      <c r="D21" s="49"/>
      <c r="E21" s="49"/>
      <c r="F21" s="49"/>
      <c r="G21" s="49"/>
      <c r="H21" s="49"/>
      <c r="I21" s="29">
        <v>0</v>
      </c>
      <c r="J21" s="30">
        <v>0</v>
      </c>
      <c r="K21" s="14">
        <f>I21/I10*100</f>
        <v>0</v>
      </c>
      <c r="L21" s="14">
        <v>6.6499515493580299</v>
      </c>
      <c r="M21" s="6"/>
    </row>
    <row r="22" spans="1:13" ht="15" customHeight="1" x14ac:dyDescent="0.25">
      <c r="A22" s="11" t="s">
        <v>18</v>
      </c>
      <c r="B22" s="50" t="s">
        <v>34</v>
      </c>
      <c r="C22" s="50"/>
      <c r="D22" s="50"/>
      <c r="E22" s="50"/>
      <c r="F22" s="50"/>
      <c r="G22" s="50"/>
      <c r="H22" s="50"/>
      <c r="I22" s="29">
        <v>37914</v>
      </c>
      <c r="J22" s="30">
        <v>1</v>
      </c>
      <c r="K22" s="14">
        <f>I22/I10*100</f>
        <v>3.7914000000000003</v>
      </c>
      <c r="L22" s="14">
        <v>2.7810030982910523</v>
      </c>
      <c r="M22" s="6"/>
    </row>
    <row r="23" spans="1:13" ht="15" customHeight="1" x14ac:dyDescent="0.25">
      <c r="A23" s="11" t="s">
        <v>19</v>
      </c>
      <c r="B23" s="49" t="s">
        <v>35</v>
      </c>
      <c r="C23" s="49"/>
      <c r="D23" s="49"/>
      <c r="E23" s="49"/>
      <c r="F23" s="49"/>
      <c r="G23" s="49"/>
      <c r="H23" s="49"/>
      <c r="I23" s="29">
        <v>0</v>
      </c>
      <c r="J23" s="30">
        <v>0</v>
      </c>
      <c r="K23" s="14">
        <f>I23/I10*100</f>
        <v>0</v>
      </c>
      <c r="L23" s="14">
        <v>2.6367880624418274</v>
      </c>
      <c r="M23" s="6"/>
    </row>
    <row r="24" spans="1:13" ht="15" customHeight="1" x14ac:dyDescent="0.25">
      <c r="A24" s="11" t="s">
        <v>20</v>
      </c>
      <c r="B24" s="49" t="s">
        <v>36</v>
      </c>
      <c r="C24" s="49"/>
      <c r="D24" s="49"/>
      <c r="E24" s="49"/>
      <c r="F24" s="49"/>
      <c r="G24" s="49"/>
      <c r="H24" s="49"/>
      <c r="I24" s="29">
        <v>162696</v>
      </c>
      <c r="J24" s="30">
        <v>3</v>
      </c>
      <c r="K24" s="14">
        <f>I24/I10*100</f>
        <v>16.269600000000001</v>
      </c>
      <c r="L24" s="14">
        <v>1.8744448363940822</v>
      </c>
      <c r="M24" s="6"/>
    </row>
    <row r="25" spans="1:13" s="3" customFormat="1" ht="15" customHeight="1" x14ac:dyDescent="0.25">
      <c r="A25" s="34">
        <v>4</v>
      </c>
      <c r="B25" s="51" t="s">
        <v>3</v>
      </c>
      <c r="C25" s="51"/>
      <c r="D25" s="51"/>
      <c r="E25" s="51"/>
      <c r="F25" s="51"/>
      <c r="G25" s="51"/>
      <c r="H25" s="51"/>
      <c r="I25" s="10">
        <f>I8+I9+I10</f>
        <v>21995551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2" t="s">
        <v>37</v>
      </c>
      <c r="C26" s="43"/>
      <c r="D26" s="43"/>
      <c r="E26" s="43"/>
      <c r="F26" s="43"/>
      <c r="G26" s="43"/>
      <c r="H26" s="44"/>
      <c r="I26" s="17">
        <v>22109573</v>
      </c>
      <c r="J26" s="18" t="s">
        <v>6</v>
      </c>
      <c r="K26" s="63">
        <f>I25/I26*100</f>
        <v>99.484286738599621</v>
      </c>
      <c r="L26" s="64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5" t="s">
        <v>60</v>
      </c>
      <c r="E28" s="46"/>
      <c r="F28" s="46"/>
      <c r="G28" s="21"/>
      <c r="H28" s="22" t="s">
        <v>61</v>
      </c>
    </row>
    <row r="29" spans="1:13" x14ac:dyDescent="0.25"/>
    <row r="30" spans="1:13" x14ac:dyDescent="0.25">
      <c r="B30" s="47" t="s">
        <v>38</v>
      </c>
      <c r="C30" s="47"/>
      <c r="D30" s="47"/>
      <c r="E30" s="47"/>
      <c r="F30" s="47"/>
      <c r="G30" s="47"/>
      <c r="H30" s="47"/>
    </row>
    <row r="31" spans="1:13" x14ac:dyDescent="0.25"/>
    <row r="32" spans="1:13" x14ac:dyDescent="0.25">
      <c r="B32" s="1" t="s">
        <v>68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3" ht="15.9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3" ht="15.9" customHeight="1" x14ac:dyDescent="0.25">
      <c r="A3" s="57" t="str">
        <f>CONCATENATE(lista!B19,lista!B8,lista!B20)</f>
        <v>Struktura wydatków województwa mazowieckiego na rehabilitację zawodową i społeczną osób niepełnosprawnych ze środków PFRON w 2022 roku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3" ht="15.9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3" ht="15.9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3" ht="15.9" customHeight="1" x14ac:dyDescent="0.25">
      <c r="A6" s="60" t="s">
        <v>5</v>
      </c>
      <c r="B6" s="62" t="s">
        <v>0</v>
      </c>
      <c r="C6" s="61"/>
      <c r="D6" s="61"/>
      <c r="E6" s="61"/>
      <c r="F6" s="61"/>
      <c r="G6" s="61"/>
      <c r="H6" s="61"/>
      <c r="I6" s="60" t="s">
        <v>58</v>
      </c>
      <c r="J6" s="60"/>
      <c r="K6" s="60"/>
      <c r="L6" s="62" t="s">
        <v>59</v>
      </c>
    </row>
    <row r="7" spans="1:13" s="2" customFormat="1" ht="21.9" customHeight="1" x14ac:dyDescent="0.25">
      <c r="A7" s="61"/>
      <c r="B7" s="61"/>
      <c r="C7" s="61"/>
      <c r="D7" s="61"/>
      <c r="E7" s="61"/>
      <c r="F7" s="61"/>
      <c r="G7" s="61"/>
      <c r="H7" s="61"/>
      <c r="I7" s="8" t="s">
        <v>56</v>
      </c>
      <c r="J7" s="8" t="s">
        <v>1</v>
      </c>
      <c r="K7" s="35" t="s">
        <v>4</v>
      </c>
      <c r="L7" s="62"/>
    </row>
    <row r="8" spans="1:13" s="2" customFormat="1" ht="16.5" customHeight="1" x14ac:dyDescent="0.25">
      <c r="A8" s="34">
        <f t="shared" ref="A8:A10" si="0">A7+1</f>
        <v>1</v>
      </c>
      <c r="B8" s="51" t="s">
        <v>23</v>
      </c>
      <c r="C8" s="51"/>
      <c r="D8" s="51"/>
      <c r="E8" s="51"/>
      <c r="F8" s="51"/>
      <c r="G8" s="51"/>
      <c r="H8" s="51"/>
      <c r="I8" s="10">
        <v>8948958</v>
      </c>
      <c r="J8" s="23">
        <v>10</v>
      </c>
      <c r="K8" s="13">
        <f>I8/I25*100</f>
        <v>55.947831293958942</v>
      </c>
      <c r="L8" s="13">
        <v>73.803259253940212</v>
      </c>
    </row>
    <row r="9" spans="1:13" s="2" customFormat="1" ht="16.5" customHeight="1" x14ac:dyDescent="0.25">
      <c r="A9" s="34">
        <f t="shared" si="0"/>
        <v>2</v>
      </c>
      <c r="B9" s="51" t="s">
        <v>24</v>
      </c>
      <c r="C9" s="51"/>
      <c r="D9" s="51"/>
      <c r="E9" s="51"/>
      <c r="F9" s="51"/>
      <c r="G9" s="51"/>
      <c r="H9" s="51"/>
      <c r="I9" s="10">
        <v>4822858</v>
      </c>
      <c r="J9" s="24">
        <v>12</v>
      </c>
      <c r="K9" s="13">
        <f>I9/I25*100</f>
        <v>30.151940118471916</v>
      </c>
      <c r="L9" s="13">
        <v>18.710887090925887</v>
      </c>
    </row>
    <row r="10" spans="1:13" s="2" customFormat="1" ht="16.5" customHeight="1" x14ac:dyDescent="0.25">
      <c r="A10" s="34">
        <f t="shared" si="0"/>
        <v>3</v>
      </c>
      <c r="B10" s="51" t="s">
        <v>22</v>
      </c>
      <c r="C10" s="51"/>
      <c r="D10" s="51"/>
      <c r="E10" s="51"/>
      <c r="F10" s="51"/>
      <c r="G10" s="51"/>
      <c r="H10" s="51"/>
      <c r="I10" s="10">
        <f>SUM(I11:I24)</f>
        <v>2223367</v>
      </c>
      <c r="J10" s="39">
        <f>SUM(J11:J24)</f>
        <v>46</v>
      </c>
      <c r="K10" s="13">
        <f>I10/I25*100</f>
        <v>13.900228587569144</v>
      </c>
      <c r="L10" s="13">
        <v>7.4858536551339006</v>
      </c>
    </row>
    <row r="11" spans="1:13" ht="15" customHeight="1" x14ac:dyDescent="0.25">
      <c r="A11" s="11" t="s">
        <v>7</v>
      </c>
      <c r="B11" s="48" t="s">
        <v>21</v>
      </c>
      <c r="C11" s="52"/>
      <c r="D11" s="52"/>
      <c r="E11" s="52"/>
      <c r="F11" s="52"/>
      <c r="G11" s="52"/>
      <c r="H11" s="52"/>
      <c r="I11" s="29">
        <v>0</v>
      </c>
      <c r="J11" s="30">
        <v>0</v>
      </c>
      <c r="K11" s="14">
        <f>I11/I10*100</f>
        <v>0</v>
      </c>
      <c r="L11" s="14">
        <v>12.682508043231572</v>
      </c>
      <c r="M11" s="6"/>
    </row>
    <row r="12" spans="1:13" s="3" customFormat="1" ht="15" customHeight="1" x14ac:dyDescent="0.25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139275</v>
      </c>
      <c r="J12" s="30">
        <v>4</v>
      </c>
      <c r="K12" s="14">
        <f>I12/I10*100</f>
        <v>6.2641480241453618</v>
      </c>
      <c r="L12" s="14">
        <v>8.3941109094695499</v>
      </c>
      <c r="M12" s="7"/>
    </row>
    <row r="13" spans="1:13" s="3" customFormat="1" ht="15" customHeight="1" x14ac:dyDescent="0.25">
      <c r="A13" s="11" t="s">
        <v>9</v>
      </c>
      <c r="B13" s="49" t="s">
        <v>26</v>
      </c>
      <c r="C13" s="49"/>
      <c r="D13" s="49"/>
      <c r="E13" s="49"/>
      <c r="F13" s="49"/>
      <c r="G13" s="49"/>
      <c r="H13" s="49"/>
      <c r="I13" s="29">
        <v>246759</v>
      </c>
      <c r="J13" s="30">
        <v>6</v>
      </c>
      <c r="K13" s="14">
        <f>I13/I10*100</f>
        <v>11.098437639849831</v>
      </c>
      <c r="L13" s="14">
        <v>8.3276878418639058</v>
      </c>
      <c r="M13" s="7"/>
    </row>
    <row r="14" spans="1:13" s="3" customFormat="1" ht="24" customHeight="1" x14ac:dyDescent="0.25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f>I14/I10*100</f>
        <v>0</v>
      </c>
      <c r="L14" s="14">
        <v>1.9363947197300364</v>
      </c>
      <c r="M14" s="7"/>
    </row>
    <row r="15" spans="1:13" s="3" customFormat="1" ht="15" customHeight="1" x14ac:dyDescent="0.25">
      <c r="A15" s="11" t="s">
        <v>11</v>
      </c>
      <c r="B15" s="49" t="s">
        <v>55</v>
      </c>
      <c r="C15" s="49"/>
      <c r="D15" s="49"/>
      <c r="E15" s="49"/>
      <c r="F15" s="49"/>
      <c r="G15" s="49"/>
      <c r="H15" s="49"/>
      <c r="I15" s="29">
        <v>744234</v>
      </c>
      <c r="J15" s="30">
        <v>14</v>
      </c>
      <c r="K15" s="14">
        <f>I15/I10*100</f>
        <v>33.473286236595214</v>
      </c>
      <c r="L15" s="14">
        <v>26.759533938824688</v>
      </c>
      <c r="M15" s="7"/>
    </row>
    <row r="16" spans="1:13" ht="15" customHeight="1" x14ac:dyDescent="0.25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176319</v>
      </c>
      <c r="J16" s="30">
        <v>3</v>
      </c>
      <c r="K16" s="14">
        <f>I16/I10*100</f>
        <v>7.9302697215529419</v>
      </c>
      <c r="L16" s="14">
        <v>4.8028983259028184</v>
      </c>
      <c r="M16" s="6"/>
    </row>
    <row r="17" spans="1:13" ht="15" customHeight="1" x14ac:dyDescent="0.25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</v>
      </c>
      <c r="M17" s="6"/>
    </row>
    <row r="18" spans="1:13" ht="15" customHeight="1" x14ac:dyDescent="0.25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47625</v>
      </c>
      <c r="J19" s="30">
        <v>1</v>
      </c>
      <c r="K19" s="14">
        <f>I19/I10*100</f>
        <v>2.142021537604903</v>
      </c>
      <c r="L19" s="14">
        <v>0.29019915763883869</v>
      </c>
      <c r="M19" s="6"/>
    </row>
    <row r="20" spans="1:13" ht="15" customHeight="1" x14ac:dyDescent="0.25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765319</v>
      </c>
      <c r="J20" s="30">
        <v>16</v>
      </c>
      <c r="K20" s="14">
        <f>I20/I10*100</f>
        <v>34.421622701065544</v>
      </c>
      <c r="L20" s="14">
        <v>22.864479516853599</v>
      </c>
      <c r="M20" s="6"/>
    </row>
    <row r="21" spans="1:13" ht="15" customHeight="1" x14ac:dyDescent="0.25">
      <c r="A21" s="11" t="s">
        <v>17</v>
      </c>
      <c r="B21" s="49" t="s">
        <v>33</v>
      </c>
      <c r="C21" s="49"/>
      <c r="D21" s="49"/>
      <c r="E21" s="49"/>
      <c r="F21" s="49"/>
      <c r="G21" s="49"/>
      <c r="H21" s="49"/>
      <c r="I21" s="29">
        <v>0</v>
      </c>
      <c r="J21" s="30">
        <v>0</v>
      </c>
      <c r="K21" s="14">
        <f>I21/I10*100</f>
        <v>0</v>
      </c>
      <c r="L21" s="14">
        <v>6.6499515493580299</v>
      </c>
      <c r="M21" s="6"/>
    </row>
    <row r="22" spans="1:13" ht="15" customHeight="1" x14ac:dyDescent="0.25">
      <c r="A22" s="11" t="s">
        <v>18</v>
      </c>
      <c r="B22" s="50" t="s">
        <v>34</v>
      </c>
      <c r="C22" s="50"/>
      <c r="D22" s="50"/>
      <c r="E22" s="50"/>
      <c r="F22" s="50"/>
      <c r="G22" s="50"/>
      <c r="H22" s="50"/>
      <c r="I22" s="29">
        <v>0</v>
      </c>
      <c r="J22" s="30">
        <v>0</v>
      </c>
      <c r="K22" s="14">
        <f>I22/I10*100</f>
        <v>0</v>
      </c>
      <c r="L22" s="14">
        <v>2.7810030982910523</v>
      </c>
      <c r="M22" s="6"/>
    </row>
    <row r="23" spans="1:13" ht="15" customHeight="1" x14ac:dyDescent="0.25">
      <c r="A23" s="11" t="s">
        <v>19</v>
      </c>
      <c r="B23" s="49" t="s">
        <v>35</v>
      </c>
      <c r="C23" s="49"/>
      <c r="D23" s="49"/>
      <c r="E23" s="49"/>
      <c r="F23" s="49"/>
      <c r="G23" s="49"/>
      <c r="H23" s="49"/>
      <c r="I23" s="29">
        <v>0</v>
      </c>
      <c r="J23" s="30">
        <v>0</v>
      </c>
      <c r="K23" s="14">
        <f>I23/I10*100</f>
        <v>0</v>
      </c>
      <c r="L23" s="14">
        <v>2.6367880624418274</v>
      </c>
      <c r="M23" s="6"/>
    </row>
    <row r="24" spans="1:13" ht="15" customHeight="1" x14ac:dyDescent="0.25">
      <c r="A24" s="11" t="s">
        <v>20</v>
      </c>
      <c r="B24" s="49" t="s">
        <v>36</v>
      </c>
      <c r="C24" s="49"/>
      <c r="D24" s="49"/>
      <c r="E24" s="49"/>
      <c r="F24" s="49"/>
      <c r="G24" s="49"/>
      <c r="H24" s="49"/>
      <c r="I24" s="29">
        <v>103836</v>
      </c>
      <c r="J24" s="30">
        <v>2</v>
      </c>
      <c r="K24" s="14">
        <f>I24/I10*100</f>
        <v>4.6702141391861982</v>
      </c>
      <c r="L24" s="14">
        <v>1.8744448363940822</v>
      </c>
      <c r="M24" s="6"/>
    </row>
    <row r="25" spans="1:13" s="3" customFormat="1" ht="15" customHeight="1" x14ac:dyDescent="0.25">
      <c r="A25" s="34">
        <v>4</v>
      </c>
      <c r="B25" s="51" t="s">
        <v>3</v>
      </c>
      <c r="C25" s="51"/>
      <c r="D25" s="51"/>
      <c r="E25" s="51"/>
      <c r="F25" s="51"/>
      <c r="G25" s="51"/>
      <c r="H25" s="51"/>
      <c r="I25" s="10">
        <f>I8+I9+I10</f>
        <v>15995183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2" t="s">
        <v>37</v>
      </c>
      <c r="C26" s="43"/>
      <c r="D26" s="43"/>
      <c r="E26" s="43"/>
      <c r="F26" s="43"/>
      <c r="G26" s="43"/>
      <c r="H26" s="44"/>
      <c r="I26" s="17">
        <v>18566546</v>
      </c>
      <c r="J26" s="18" t="s">
        <v>6</v>
      </c>
      <c r="K26" s="63">
        <f>I25/I26*100</f>
        <v>86.15055810596111</v>
      </c>
      <c r="L26" s="64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5" t="s">
        <v>60</v>
      </c>
      <c r="E28" s="46"/>
      <c r="F28" s="46"/>
      <c r="G28" s="21"/>
      <c r="H28" s="22" t="s">
        <v>61</v>
      </c>
    </row>
    <row r="29" spans="1:13" x14ac:dyDescent="0.25"/>
    <row r="30" spans="1:13" x14ac:dyDescent="0.25">
      <c r="B30" s="47" t="s">
        <v>38</v>
      </c>
      <c r="C30" s="47"/>
      <c r="D30" s="47"/>
      <c r="E30" s="47"/>
      <c r="F30" s="47"/>
      <c r="G30" s="47"/>
      <c r="H30" s="47"/>
    </row>
    <row r="31" spans="1:13" x14ac:dyDescent="0.25"/>
    <row r="32" spans="1:13" x14ac:dyDescent="0.25">
      <c r="B32" s="1" t="s">
        <v>68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1FE4C9B333804894519571EC9662AA" ma:contentTypeVersion="14" ma:contentTypeDescription="Utwórz nowy dokument." ma:contentTypeScope="" ma:versionID="2139d3c3134fa4db2c83fb7739d21c3f">
  <xsd:schema xmlns:xsd="http://www.w3.org/2001/XMLSchema" xmlns:xs="http://www.w3.org/2001/XMLSchema" xmlns:p="http://schemas.microsoft.com/office/2006/metadata/properties" xmlns:ns3="976d21e3-d5e5-4afa-8e88-a52fc6c8af5a" xmlns:ns4="9d58fe40-200d-4454-be55-63beb9f2db99" targetNamespace="http://schemas.microsoft.com/office/2006/metadata/properties" ma:root="true" ma:fieldsID="b1f31e6e5e43ef6ea33f43f9f87b566d" ns3:_="" ns4:_="">
    <xsd:import namespace="976d21e3-d5e5-4afa-8e88-a52fc6c8af5a"/>
    <xsd:import namespace="9d58fe40-200d-4454-be55-63beb9f2db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6d21e3-d5e5-4afa-8e88-a52fc6c8af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8fe40-200d-4454-be55-63beb9f2db9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C162AC-530F-464F-893A-786E428E80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04F03A-B394-4546-B35C-903A6FAC45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6d21e3-d5e5-4afa-8e88-a52fc6c8af5a"/>
    <ds:schemaRef ds:uri="9d58fe40-200d-4454-be55-63beb9f2db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339946-7C6A-4275-A4ED-7C29FD53EB34}">
  <ds:schemaRefs>
    <ds:schemaRef ds:uri="http://schemas.microsoft.com/office/2006/metadata/properties"/>
    <ds:schemaRef ds:uri="976d21e3-d5e5-4afa-8e88-a52fc6c8af5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9d58fe40-200d-4454-be55-63beb9f2db9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lista</vt:lpstr>
      <vt:lpstr>Polska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</vt:vector>
  </TitlesOfParts>
  <Company>PFRON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*.*</dc:creator>
  <cp:lastModifiedBy>Gadomski Michał</cp:lastModifiedBy>
  <cp:lastPrinted>2023-02-16T15:13:00Z</cp:lastPrinted>
  <dcterms:created xsi:type="dcterms:W3CDTF">2001-04-12T11:41:19Z</dcterms:created>
  <dcterms:modified xsi:type="dcterms:W3CDTF">2023-03-06T08:57:12Z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0x010100701FE4C9B333804894519571EC9662AA</vt:lpwstr>
  </property>
</Properties>
</file>